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2360" activeTab="1"/>
  </bookViews>
  <sheets>
    <sheet name="Титульный лист" sheetId="2" r:id="rId1"/>
    <sheet name="Июль" sheetId="4" r:id="rId2"/>
  </sheets>
  <calcPr calcId="144525"/>
</workbook>
</file>

<file path=xl/calcChain.xml><?xml version="1.0" encoding="utf-8"?>
<calcChain xmlns="http://schemas.openxmlformats.org/spreadsheetml/2006/main">
  <c r="G8" i="4" l="1"/>
  <c r="B62" i="4" l="1"/>
  <c r="B61" i="4" s="1"/>
  <c r="B60" i="4" s="1"/>
  <c r="E11" i="4" l="1"/>
  <c r="AG27" i="4"/>
  <c r="AH27" i="4"/>
  <c r="AG28" i="4"/>
  <c r="AH28" i="4"/>
  <c r="AG29" i="4"/>
  <c r="AH29" i="4"/>
  <c r="AG32" i="4"/>
  <c r="AH32" i="4"/>
  <c r="AG33" i="4"/>
  <c r="AH33" i="4"/>
  <c r="AG34" i="4"/>
  <c r="AH34" i="4"/>
  <c r="AG37" i="4"/>
  <c r="AH37" i="4"/>
  <c r="AG38" i="4"/>
  <c r="AH38" i="4"/>
  <c r="AG39" i="4"/>
  <c r="AH39" i="4"/>
  <c r="AG42" i="4"/>
  <c r="AH42" i="4"/>
  <c r="AG47" i="4"/>
  <c r="AH47" i="4"/>
  <c r="AG48" i="4"/>
  <c r="AH48" i="4"/>
  <c r="AG49" i="4"/>
  <c r="AH49" i="4"/>
  <c r="AG52" i="4"/>
  <c r="AH52" i="4"/>
  <c r="AG53" i="4"/>
  <c r="AH53" i="4"/>
  <c r="AG54" i="4"/>
  <c r="AH54" i="4"/>
  <c r="AG57" i="4"/>
  <c r="AH57" i="4"/>
  <c r="AG58" i="4"/>
  <c r="AH58" i="4"/>
  <c r="AG59" i="4"/>
  <c r="AH59" i="4"/>
  <c r="AG62" i="4"/>
  <c r="AH62" i="4"/>
  <c r="AG63" i="4"/>
  <c r="AH63" i="4"/>
  <c r="AG64" i="4"/>
  <c r="AH64" i="4"/>
  <c r="AG65" i="4"/>
  <c r="AH65" i="4"/>
  <c r="AG66" i="4"/>
  <c r="AH66" i="4"/>
  <c r="AG73" i="4"/>
  <c r="AH73" i="4"/>
  <c r="AG74" i="4"/>
  <c r="AH74" i="4"/>
  <c r="AG75" i="4"/>
  <c r="AH75" i="4"/>
  <c r="AG76" i="4"/>
  <c r="AH76" i="4"/>
  <c r="AG77" i="4"/>
  <c r="AH77" i="4"/>
  <c r="AG80" i="4"/>
  <c r="AH80" i="4"/>
  <c r="AG81" i="4"/>
  <c r="AH81" i="4"/>
  <c r="AG82" i="4"/>
  <c r="AH82" i="4"/>
  <c r="AG83" i="4"/>
  <c r="AH83" i="4"/>
  <c r="AG87" i="4"/>
  <c r="AH87" i="4"/>
  <c r="AG14" i="4"/>
  <c r="AH14" i="4"/>
  <c r="AG11" i="4"/>
  <c r="AH11" i="4"/>
  <c r="E80" i="4" l="1"/>
  <c r="E73" i="4"/>
  <c r="E62" i="4"/>
  <c r="E58" i="4"/>
  <c r="E53" i="4"/>
  <c r="E46" i="4" s="1"/>
  <c r="E42" i="4"/>
  <c r="E38" i="4"/>
  <c r="E37" i="4"/>
  <c r="E33" i="4"/>
  <c r="E32" i="4"/>
  <c r="E28" i="4"/>
  <c r="E29" i="4"/>
  <c r="E27" i="4"/>
  <c r="E14" i="4"/>
  <c r="C42" i="4"/>
  <c r="C80" i="4"/>
  <c r="C73" i="4"/>
  <c r="C62" i="4"/>
  <c r="C58" i="4"/>
  <c r="C59" i="4"/>
  <c r="C57" i="4"/>
  <c r="C53" i="4"/>
  <c r="C54" i="4"/>
  <c r="C52" i="4"/>
  <c r="D46" i="4"/>
  <c r="H46" i="4"/>
  <c r="I46" i="4"/>
  <c r="AH46" i="4" s="1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H45" i="4"/>
  <c r="I45" i="4"/>
  <c r="AH45" i="4" s="1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C45" i="4"/>
  <c r="D45" i="4"/>
  <c r="E45" i="4"/>
  <c r="C46" i="4"/>
  <c r="C49" i="4"/>
  <c r="D49" i="4"/>
  <c r="E49" i="4"/>
  <c r="C47" i="4"/>
  <c r="C48" i="4"/>
  <c r="C38" i="4"/>
  <c r="C39" i="4"/>
  <c r="C37" i="4"/>
  <c r="C33" i="4"/>
  <c r="C34" i="4"/>
  <c r="C32" i="4"/>
  <c r="C28" i="4"/>
  <c r="C29" i="4"/>
  <c r="C27" i="4"/>
  <c r="C14" i="4"/>
  <c r="G14" i="4" s="1"/>
  <c r="C11" i="4"/>
  <c r="G11" i="4" s="1"/>
  <c r="AG45" i="4" l="1"/>
  <c r="AG46" i="4"/>
  <c r="G62" i="4"/>
  <c r="F63" i="4"/>
  <c r="F65" i="4"/>
  <c r="F66" i="4"/>
  <c r="F74" i="4"/>
  <c r="F76" i="4"/>
  <c r="F77" i="4"/>
  <c r="F83" i="4"/>
  <c r="B27" i="4" l="1"/>
  <c r="F27" i="4" s="1"/>
  <c r="B73" i="4"/>
  <c r="F73" i="4" s="1"/>
  <c r="AE70" i="4"/>
  <c r="AE72" i="4"/>
  <c r="AD70" i="4"/>
  <c r="AD72" i="4"/>
  <c r="I79" i="4"/>
  <c r="AH79" i="4" s="1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H79" i="4"/>
  <c r="AG79" i="4" s="1"/>
  <c r="I78" i="4"/>
  <c r="AH78" i="4" s="1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H78" i="4"/>
  <c r="AG78" i="4" s="1"/>
  <c r="I72" i="4"/>
  <c r="AH72" i="4" s="1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H72" i="4"/>
  <c r="AG72" i="4" s="1"/>
  <c r="I71" i="4"/>
  <c r="AH71" i="4" s="1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H71" i="4"/>
  <c r="AG71" i="4" s="1"/>
  <c r="I70" i="4"/>
  <c r="AH70" i="4" s="1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H70" i="4"/>
  <c r="AG70" i="4" s="1"/>
  <c r="I69" i="4"/>
  <c r="AH69" i="4" s="1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H69" i="4"/>
  <c r="AG69" i="4" s="1"/>
  <c r="I68" i="4"/>
  <c r="AH68" i="4" s="1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H68" i="4"/>
  <c r="AG68" i="4" s="1"/>
  <c r="I67" i="4"/>
  <c r="AH67" i="4" s="1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H67" i="4"/>
  <c r="AG67" i="4" s="1"/>
  <c r="I61" i="4"/>
  <c r="AH61" i="4" s="1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H61" i="4"/>
  <c r="AG61" i="4" s="1"/>
  <c r="I60" i="4"/>
  <c r="AH60" i="4" s="1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H60" i="4"/>
  <c r="AG60" i="4" s="1"/>
  <c r="I56" i="4"/>
  <c r="AH56" i="4" s="1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H56" i="4"/>
  <c r="AG56" i="4" s="1"/>
  <c r="I55" i="4"/>
  <c r="AH55" i="4" s="1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H55" i="4"/>
  <c r="AG55" i="4" s="1"/>
  <c r="I51" i="4"/>
  <c r="J51" i="4"/>
  <c r="J50" i="4" s="1"/>
  <c r="K51" i="4"/>
  <c r="L51" i="4"/>
  <c r="L50" i="4" s="1"/>
  <c r="M51" i="4"/>
  <c r="N51" i="4"/>
  <c r="N50" i="4" s="1"/>
  <c r="O51" i="4"/>
  <c r="P51" i="4"/>
  <c r="P50" i="4" s="1"/>
  <c r="Q51" i="4"/>
  <c r="R51" i="4"/>
  <c r="R50" i="4" s="1"/>
  <c r="S51" i="4"/>
  <c r="T51" i="4"/>
  <c r="T50" i="4" s="1"/>
  <c r="U51" i="4"/>
  <c r="V51" i="4"/>
  <c r="V50" i="4" s="1"/>
  <c r="W51" i="4"/>
  <c r="X51" i="4"/>
  <c r="X50" i="4" s="1"/>
  <c r="Y51" i="4"/>
  <c r="Z51" i="4"/>
  <c r="Z50" i="4" s="1"/>
  <c r="AA51" i="4"/>
  <c r="AB51" i="4"/>
  <c r="AB50" i="4" s="1"/>
  <c r="AC51" i="4"/>
  <c r="AD51" i="4"/>
  <c r="AD50" i="4" s="1"/>
  <c r="AE51" i="4"/>
  <c r="K50" i="4"/>
  <c r="M50" i="4"/>
  <c r="O50" i="4"/>
  <c r="Q50" i="4"/>
  <c r="S50" i="4"/>
  <c r="U50" i="4"/>
  <c r="W50" i="4"/>
  <c r="Y50" i="4"/>
  <c r="AA50" i="4"/>
  <c r="AC50" i="4"/>
  <c r="AE50" i="4"/>
  <c r="H51" i="4"/>
  <c r="I44" i="4"/>
  <c r="AH44" i="4" s="1"/>
  <c r="J44" i="4"/>
  <c r="J43" i="4" s="1"/>
  <c r="K44" i="4"/>
  <c r="L44" i="4"/>
  <c r="M44" i="4"/>
  <c r="N44" i="4"/>
  <c r="O44" i="4"/>
  <c r="P44" i="4"/>
  <c r="P43" i="4" s="1"/>
  <c r="Q44" i="4"/>
  <c r="Q43" i="4" s="1"/>
  <c r="R44" i="4"/>
  <c r="R43" i="4" s="1"/>
  <c r="S44" i="4"/>
  <c r="S43" i="4" s="1"/>
  <c r="T44" i="4"/>
  <c r="U44" i="4"/>
  <c r="U43" i="4" s="1"/>
  <c r="V44" i="4"/>
  <c r="W44" i="4"/>
  <c r="W43" i="4" s="1"/>
  <c r="X44" i="4"/>
  <c r="Y44" i="4"/>
  <c r="Y43" i="4" s="1"/>
  <c r="Z44" i="4"/>
  <c r="Z43" i="4" s="1"/>
  <c r="AA44" i="4"/>
  <c r="AA43" i="4" s="1"/>
  <c r="AB44" i="4"/>
  <c r="AB43" i="4" s="1"/>
  <c r="AC44" i="4"/>
  <c r="AD44" i="4"/>
  <c r="AE44" i="4"/>
  <c r="H44" i="4"/>
  <c r="AG44" i="4" s="1"/>
  <c r="K43" i="4"/>
  <c r="L43" i="4"/>
  <c r="M43" i="4"/>
  <c r="N43" i="4"/>
  <c r="O43" i="4"/>
  <c r="T43" i="4"/>
  <c r="V43" i="4"/>
  <c r="X43" i="4"/>
  <c r="AC43" i="4"/>
  <c r="AD43" i="4"/>
  <c r="AE43" i="4"/>
  <c r="I43" i="4"/>
  <c r="AH43" i="4" s="1"/>
  <c r="I41" i="4"/>
  <c r="AH41" i="4" s="1"/>
  <c r="J41" i="4"/>
  <c r="J40" i="4" s="1"/>
  <c r="K41" i="4"/>
  <c r="K40" i="4" s="1"/>
  <c r="L41" i="4"/>
  <c r="M41" i="4"/>
  <c r="M40" i="4" s="1"/>
  <c r="N41" i="4"/>
  <c r="O41" i="4"/>
  <c r="O40" i="4" s="1"/>
  <c r="P41" i="4"/>
  <c r="Q41" i="4"/>
  <c r="Q40" i="4" s="1"/>
  <c r="R41" i="4"/>
  <c r="S41" i="4"/>
  <c r="S40" i="4" s="1"/>
  <c r="T41" i="4"/>
  <c r="T40" i="4" s="1"/>
  <c r="U41" i="4"/>
  <c r="U40" i="4" s="1"/>
  <c r="V41" i="4"/>
  <c r="W41" i="4"/>
  <c r="W40" i="4" s="1"/>
  <c r="X41" i="4"/>
  <c r="Y41" i="4"/>
  <c r="Y40" i="4" s="1"/>
  <c r="Z41" i="4"/>
  <c r="Z40" i="4" s="1"/>
  <c r="AA41" i="4"/>
  <c r="AB41" i="4"/>
  <c r="AC41" i="4"/>
  <c r="AD41" i="4"/>
  <c r="AE41" i="4"/>
  <c r="L40" i="4"/>
  <c r="N40" i="4"/>
  <c r="P40" i="4"/>
  <c r="R40" i="4"/>
  <c r="V40" i="4"/>
  <c r="X40" i="4"/>
  <c r="AA40" i="4"/>
  <c r="AB40" i="4"/>
  <c r="AC40" i="4"/>
  <c r="AD40" i="4"/>
  <c r="AE40" i="4"/>
  <c r="I36" i="4"/>
  <c r="AH36" i="4" s="1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H36" i="4"/>
  <c r="AG36" i="4" s="1"/>
  <c r="I35" i="4"/>
  <c r="AH35" i="4" s="1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H35" i="4"/>
  <c r="AG35" i="4" s="1"/>
  <c r="I31" i="4"/>
  <c r="AH31" i="4" s="1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H31" i="4"/>
  <c r="AG31" i="4" s="1"/>
  <c r="I30" i="4"/>
  <c r="AH30" i="4" s="1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H30" i="4"/>
  <c r="AG30" i="4" s="1"/>
  <c r="I26" i="4"/>
  <c r="J26" i="4"/>
  <c r="K26" i="4"/>
  <c r="K25" i="4" s="1"/>
  <c r="L26" i="4"/>
  <c r="L25" i="4" s="1"/>
  <c r="M26" i="4"/>
  <c r="M25" i="4" s="1"/>
  <c r="N26" i="4"/>
  <c r="N25" i="4" s="1"/>
  <c r="O26" i="4"/>
  <c r="O25" i="4" s="1"/>
  <c r="P26" i="4"/>
  <c r="P25" i="4" s="1"/>
  <c r="Q26" i="4"/>
  <c r="Q25" i="4" s="1"/>
  <c r="R26" i="4"/>
  <c r="R25" i="4" s="1"/>
  <c r="S26" i="4"/>
  <c r="S25" i="4" s="1"/>
  <c r="T26" i="4"/>
  <c r="T25" i="4" s="1"/>
  <c r="U26" i="4"/>
  <c r="U25" i="4" s="1"/>
  <c r="V26" i="4"/>
  <c r="V25" i="4" s="1"/>
  <c r="W26" i="4"/>
  <c r="W25" i="4" s="1"/>
  <c r="X26" i="4"/>
  <c r="X25" i="4" s="1"/>
  <c r="Y26" i="4"/>
  <c r="Y25" i="4" s="1"/>
  <c r="Z26" i="4"/>
  <c r="Z25" i="4" s="1"/>
  <c r="AA26" i="4"/>
  <c r="AA25" i="4" s="1"/>
  <c r="AB26" i="4"/>
  <c r="AB25" i="4" s="1"/>
  <c r="AC26" i="4"/>
  <c r="AC25" i="4" s="1"/>
  <c r="AD26" i="4"/>
  <c r="AD25" i="4" s="1"/>
  <c r="AE26" i="4"/>
  <c r="AE25" i="4" s="1"/>
  <c r="J25" i="4"/>
  <c r="H26" i="4"/>
  <c r="I24" i="4"/>
  <c r="I19" i="4" s="1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H24" i="4"/>
  <c r="I23" i="4"/>
  <c r="AH23" i="4" s="1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V18" i="4" s="1"/>
  <c r="V86" i="4" s="1"/>
  <c r="W23" i="4"/>
  <c r="X23" i="4"/>
  <c r="Y23" i="4"/>
  <c r="Z23" i="4"/>
  <c r="AA23" i="4"/>
  <c r="AB23" i="4"/>
  <c r="AC23" i="4"/>
  <c r="AD23" i="4"/>
  <c r="AE23" i="4"/>
  <c r="H23" i="4"/>
  <c r="AG23" i="4" s="1"/>
  <c r="I22" i="4"/>
  <c r="J22" i="4"/>
  <c r="K22" i="4"/>
  <c r="K21" i="4" s="1"/>
  <c r="K20" i="4" s="1"/>
  <c r="L22" i="4"/>
  <c r="M22" i="4"/>
  <c r="M21" i="4" s="1"/>
  <c r="M20" i="4" s="1"/>
  <c r="N22" i="4"/>
  <c r="N21" i="4" s="1"/>
  <c r="N20" i="4" s="1"/>
  <c r="O22" i="4"/>
  <c r="O21" i="4" s="1"/>
  <c r="O20" i="4" s="1"/>
  <c r="P22" i="4"/>
  <c r="P21" i="4" s="1"/>
  <c r="P20" i="4" s="1"/>
  <c r="Q22" i="4"/>
  <c r="R22" i="4"/>
  <c r="R21" i="4" s="1"/>
  <c r="R20" i="4" s="1"/>
  <c r="S22" i="4"/>
  <c r="T22" i="4"/>
  <c r="T21" i="4" s="1"/>
  <c r="T20" i="4" s="1"/>
  <c r="U22" i="4"/>
  <c r="V22" i="4"/>
  <c r="V21" i="4" s="1"/>
  <c r="V20" i="4" s="1"/>
  <c r="W22" i="4"/>
  <c r="X22" i="4"/>
  <c r="X21" i="4" s="1"/>
  <c r="X20" i="4" s="1"/>
  <c r="Y22" i="4"/>
  <c r="Z22" i="4"/>
  <c r="Z21" i="4" s="1"/>
  <c r="Z20" i="4" s="1"/>
  <c r="AA22" i="4"/>
  <c r="AB22" i="4"/>
  <c r="AB21" i="4" s="1"/>
  <c r="AB20" i="4" s="1"/>
  <c r="AC22" i="4"/>
  <c r="AD22" i="4"/>
  <c r="AD21" i="4" s="1"/>
  <c r="AD20" i="4" s="1"/>
  <c r="AE22" i="4"/>
  <c r="H22" i="4"/>
  <c r="J21" i="4"/>
  <c r="J20" i="4" s="1"/>
  <c r="L21" i="4"/>
  <c r="L20" i="4" s="1"/>
  <c r="I18" i="4"/>
  <c r="AH18" i="4" s="1"/>
  <c r="J18" i="4"/>
  <c r="K18" i="4"/>
  <c r="L18" i="4"/>
  <c r="M18" i="4"/>
  <c r="N18" i="4"/>
  <c r="O18" i="4"/>
  <c r="P18" i="4"/>
  <c r="Q18" i="4"/>
  <c r="R18" i="4"/>
  <c r="R86" i="4" s="1"/>
  <c r="S18" i="4"/>
  <c r="S86" i="4" s="1"/>
  <c r="T18" i="4"/>
  <c r="T86" i="4" s="1"/>
  <c r="U18" i="4"/>
  <c r="U86" i="4" s="1"/>
  <c r="W18" i="4"/>
  <c r="W86" i="4" s="1"/>
  <c r="X18" i="4"/>
  <c r="Y18" i="4"/>
  <c r="Y86" i="4" s="1"/>
  <c r="Z18" i="4"/>
  <c r="Z86" i="4" s="1"/>
  <c r="AA18" i="4"/>
  <c r="AA86" i="4" s="1"/>
  <c r="AB18" i="4"/>
  <c r="AB86" i="4" s="1"/>
  <c r="AC18" i="4"/>
  <c r="AC86" i="4" s="1"/>
  <c r="AD18" i="4"/>
  <c r="AE18" i="4"/>
  <c r="AE86" i="4" s="1"/>
  <c r="H18" i="4"/>
  <c r="AG18" i="4" s="1"/>
  <c r="I86" i="4"/>
  <c r="AH86" i="4" s="1"/>
  <c r="J86" i="4"/>
  <c r="K86" i="4"/>
  <c r="L86" i="4"/>
  <c r="M86" i="4"/>
  <c r="N86" i="4"/>
  <c r="O86" i="4"/>
  <c r="P86" i="4"/>
  <c r="Q86" i="4"/>
  <c r="X86" i="4"/>
  <c r="AD86" i="4"/>
  <c r="B42" i="4"/>
  <c r="F42" i="4" s="1"/>
  <c r="H43" i="4"/>
  <c r="AG43" i="4" s="1"/>
  <c r="P17" i="4"/>
  <c r="R17" i="4"/>
  <c r="T17" i="4"/>
  <c r="V17" i="4"/>
  <c r="X17" i="4"/>
  <c r="AB17" i="4"/>
  <c r="AD17" i="4"/>
  <c r="I17" i="4"/>
  <c r="J17" i="4"/>
  <c r="K17" i="4"/>
  <c r="L17" i="4"/>
  <c r="M17" i="4"/>
  <c r="N17" i="4"/>
  <c r="O17" i="4"/>
  <c r="H13" i="4"/>
  <c r="H10" i="4"/>
  <c r="AE88" i="4" l="1"/>
  <c r="AE19" i="4"/>
  <c r="AC88" i="4"/>
  <c r="AC19" i="4"/>
  <c r="AA88" i="4"/>
  <c r="AA19" i="4"/>
  <c r="Y88" i="4"/>
  <c r="Y19" i="4"/>
  <c r="W88" i="4"/>
  <c r="W19" i="4"/>
  <c r="U88" i="4"/>
  <c r="U19" i="4"/>
  <c r="S88" i="4"/>
  <c r="S19" i="4"/>
  <c r="Q88" i="4"/>
  <c r="Q19" i="4"/>
  <c r="O88" i="4"/>
  <c r="O19" i="4"/>
  <c r="O16" i="4" s="1"/>
  <c r="O15" i="4" s="1"/>
  <c r="M88" i="4"/>
  <c r="M19" i="4"/>
  <c r="K88" i="4"/>
  <c r="K19" i="4"/>
  <c r="T85" i="4"/>
  <c r="M16" i="4"/>
  <c r="M15" i="4" s="1"/>
  <c r="K16" i="4"/>
  <c r="K15" i="4" s="1"/>
  <c r="AG24" i="4"/>
  <c r="H19" i="4"/>
  <c r="AD88" i="4"/>
  <c r="AD19" i="4"/>
  <c r="AB88" i="4"/>
  <c r="AB19" i="4"/>
  <c r="Z88" i="4"/>
  <c r="Z19" i="4"/>
  <c r="X88" i="4"/>
  <c r="X19" i="4"/>
  <c r="V88" i="4"/>
  <c r="V19" i="4"/>
  <c r="T88" i="4"/>
  <c r="T19" i="4"/>
  <c r="R88" i="4"/>
  <c r="R19" i="4"/>
  <c r="P88" i="4"/>
  <c r="P19" i="4"/>
  <c r="N88" i="4"/>
  <c r="N19" i="4"/>
  <c r="L88" i="4"/>
  <c r="L19" i="4"/>
  <c r="J88" i="4"/>
  <c r="J19" i="4"/>
  <c r="J16" i="4" s="1"/>
  <c r="J15" i="4" s="1"/>
  <c r="I40" i="4"/>
  <c r="AH40" i="4" s="1"/>
  <c r="AD85" i="4"/>
  <c r="I21" i="4"/>
  <c r="AH22" i="4"/>
  <c r="I88" i="4"/>
  <c r="AH88" i="4" s="1"/>
  <c r="AH24" i="4"/>
  <c r="H9" i="4"/>
  <c r="AH17" i="4"/>
  <c r="H17" i="4"/>
  <c r="AG22" i="4"/>
  <c r="H25" i="4"/>
  <c r="AG26" i="4"/>
  <c r="I25" i="4"/>
  <c r="AH26" i="4"/>
  <c r="H50" i="4"/>
  <c r="AG50" i="4" s="1"/>
  <c r="AG51" i="4"/>
  <c r="I50" i="4"/>
  <c r="AH50" i="4" s="1"/>
  <c r="AH51" i="4"/>
  <c r="AD16" i="4"/>
  <c r="AD15" i="4" s="1"/>
  <c r="AB16" i="4"/>
  <c r="AB15" i="4" s="1"/>
  <c r="N16" i="4"/>
  <c r="N15" i="4" s="1"/>
  <c r="L16" i="4"/>
  <c r="L15" i="4" s="1"/>
  <c r="H21" i="4"/>
  <c r="Z17" i="4"/>
  <c r="Z16" i="4" s="1"/>
  <c r="Z15" i="4" s="1"/>
  <c r="X16" i="4"/>
  <c r="X15" i="4" s="1"/>
  <c r="V16" i="4"/>
  <c r="V15" i="4" s="1"/>
  <c r="T16" i="4"/>
  <c r="T15" i="4" s="1"/>
  <c r="R16" i="4"/>
  <c r="R15" i="4" s="1"/>
  <c r="P16" i="4"/>
  <c r="P15" i="4" s="1"/>
  <c r="H85" i="4"/>
  <c r="AE21" i="4"/>
  <c r="AE20" i="4" s="1"/>
  <c r="AE17" i="4"/>
  <c r="AE16" i="4" s="1"/>
  <c r="AE15" i="4" s="1"/>
  <c r="AC21" i="4"/>
  <c r="AC20" i="4" s="1"/>
  <c r="AC17" i="4"/>
  <c r="AC16" i="4" s="1"/>
  <c r="AC15" i="4" s="1"/>
  <c r="AA21" i="4"/>
  <c r="AA20" i="4" s="1"/>
  <c r="AA17" i="4"/>
  <c r="AA16" i="4" s="1"/>
  <c r="AA15" i="4" s="1"/>
  <c r="Y21" i="4"/>
  <c r="Y20" i="4" s="1"/>
  <c r="Y17" i="4"/>
  <c r="Y16" i="4" s="1"/>
  <c r="Y15" i="4" s="1"/>
  <c r="W21" i="4"/>
  <c r="W20" i="4" s="1"/>
  <c r="W17" i="4"/>
  <c r="W16" i="4" s="1"/>
  <c r="W15" i="4" s="1"/>
  <c r="U21" i="4"/>
  <c r="U20" i="4" s="1"/>
  <c r="U17" i="4"/>
  <c r="U16" i="4" s="1"/>
  <c r="U15" i="4" s="1"/>
  <c r="S21" i="4"/>
  <c r="S20" i="4" s="1"/>
  <c r="S17" i="4"/>
  <c r="S16" i="4" s="1"/>
  <c r="S15" i="4" s="1"/>
  <c r="Q21" i="4"/>
  <c r="Q20" i="4" s="1"/>
  <c r="Q17" i="4"/>
  <c r="Q16" i="4" s="1"/>
  <c r="Q15" i="4" s="1"/>
  <c r="AC85" i="4"/>
  <c r="AC84" i="4" s="1"/>
  <c r="Y85" i="4"/>
  <c r="Y84" i="4" s="1"/>
  <c r="O85" i="4"/>
  <c r="O84" i="4" s="1"/>
  <c r="M85" i="4"/>
  <c r="M84" i="4" s="1"/>
  <c r="K85" i="4"/>
  <c r="K84" i="4" s="1"/>
  <c r="I85" i="4"/>
  <c r="AD84" i="4"/>
  <c r="AB85" i="4"/>
  <c r="AB84" i="4" s="1"/>
  <c r="X85" i="4"/>
  <c r="X84" i="4" s="1"/>
  <c r="V85" i="4"/>
  <c r="V84" i="4" s="1"/>
  <c r="T84" i="4"/>
  <c r="R85" i="4"/>
  <c r="R84" i="4" s="1"/>
  <c r="P85" i="4"/>
  <c r="P84" i="4" s="1"/>
  <c r="N85" i="4"/>
  <c r="N84" i="4" s="1"/>
  <c r="L85" i="4"/>
  <c r="L84" i="4" s="1"/>
  <c r="J85" i="4"/>
  <c r="J84" i="4" s="1"/>
  <c r="C24" i="4"/>
  <c r="C88" i="4" s="1"/>
  <c r="D24" i="4"/>
  <c r="D88" i="4" s="1"/>
  <c r="E24" i="4"/>
  <c r="E88" i="4" s="1"/>
  <c r="E23" i="4"/>
  <c r="C23" i="4"/>
  <c r="D23" i="4"/>
  <c r="E22" i="4"/>
  <c r="D22" i="4"/>
  <c r="C22" i="4"/>
  <c r="C17" i="4" s="1"/>
  <c r="G80" i="4"/>
  <c r="D41" i="4"/>
  <c r="D78" i="4"/>
  <c r="E78" i="4"/>
  <c r="D72" i="4"/>
  <c r="E72" i="4"/>
  <c r="E71" i="4" s="1"/>
  <c r="D71" i="4"/>
  <c r="D70" i="4"/>
  <c r="E70" i="4"/>
  <c r="C61" i="4"/>
  <c r="C60" i="4" s="1"/>
  <c r="D61" i="4"/>
  <c r="D60" i="4" s="1"/>
  <c r="E61" i="4"/>
  <c r="E60" i="4" s="1"/>
  <c r="Q85" i="4" l="1"/>
  <c r="Q84" i="4" s="1"/>
  <c r="U85" i="4"/>
  <c r="U84" i="4" s="1"/>
  <c r="B19" i="4"/>
  <c r="H20" i="4"/>
  <c r="AG20" i="4" s="1"/>
  <c r="AG21" i="4"/>
  <c r="AH25" i="4"/>
  <c r="AG25" i="4"/>
  <c r="AG17" i="4"/>
  <c r="I20" i="4"/>
  <c r="AH20" i="4" s="1"/>
  <c r="AH21" i="4"/>
  <c r="I84" i="4"/>
  <c r="AH84" i="4" s="1"/>
  <c r="AH85" i="4"/>
  <c r="F60" i="4"/>
  <c r="F62" i="4"/>
  <c r="S85" i="4"/>
  <c r="S84" i="4" s="1"/>
  <c r="W85" i="4"/>
  <c r="W84" i="4" s="1"/>
  <c r="AA85" i="4"/>
  <c r="AA84" i="4" s="1"/>
  <c r="AE85" i="4"/>
  <c r="AE84" i="4" s="1"/>
  <c r="Z85" i="4"/>
  <c r="Z84" i="4" s="1"/>
  <c r="E69" i="4"/>
  <c r="D69" i="4"/>
  <c r="D68" i="4" s="1"/>
  <c r="D67" i="4" s="1"/>
  <c r="G61" i="4"/>
  <c r="G60" i="4"/>
  <c r="D21" i="4"/>
  <c r="C44" i="4"/>
  <c r="D44" i="4"/>
  <c r="E44" i="4"/>
  <c r="C56" i="4"/>
  <c r="C55" i="4" s="1"/>
  <c r="D56" i="4"/>
  <c r="E56" i="4"/>
  <c r="D55" i="4"/>
  <c r="C51" i="4"/>
  <c r="C50" i="4" s="1"/>
  <c r="D51" i="4"/>
  <c r="E51" i="4"/>
  <c r="D50" i="4"/>
  <c r="B52" i="4"/>
  <c r="B53" i="4"/>
  <c r="F53" i="4" s="1"/>
  <c r="B54" i="4"/>
  <c r="B57" i="4"/>
  <c r="B58" i="4"/>
  <c r="F58" i="4" s="1"/>
  <c r="B59" i="4"/>
  <c r="B47" i="4"/>
  <c r="F47" i="4" s="1"/>
  <c r="B48" i="4"/>
  <c r="F48" i="4" s="1"/>
  <c r="C36" i="4"/>
  <c r="C35" i="4" s="1"/>
  <c r="D36" i="4"/>
  <c r="D35" i="4" s="1"/>
  <c r="E36" i="4"/>
  <c r="E35" i="4" s="1"/>
  <c r="C31" i="4"/>
  <c r="C30" i="4" s="1"/>
  <c r="D31" i="4"/>
  <c r="D30" i="4" s="1"/>
  <c r="E31" i="4"/>
  <c r="E30" i="4" s="1"/>
  <c r="B32" i="4"/>
  <c r="F32" i="4" s="1"/>
  <c r="B33" i="4"/>
  <c r="F33" i="4" s="1"/>
  <c r="B34" i="4"/>
  <c r="B37" i="4"/>
  <c r="B38" i="4"/>
  <c r="F38" i="4" s="1"/>
  <c r="B39" i="4"/>
  <c r="D26" i="4"/>
  <c r="D25" i="4" s="1"/>
  <c r="E26" i="4"/>
  <c r="C26" i="4"/>
  <c r="C25" i="4" s="1"/>
  <c r="B28" i="4"/>
  <c r="F28" i="4" s="1"/>
  <c r="B29" i="4"/>
  <c r="F29" i="4" s="1"/>
  <c r="AH19" i="4" l="1"/>
  <c r="I16" i="4"/>
  <c r="AG85" i="4"/>
  <c r="AG19" i="4"/>
  <c r="H16" i="4"/>
  <c r="F61" i="4"/>
  <c r="B49" i="4"/>
  <c r="E68" i="4"/>
  <c r="F37" i="4"/>
  <c r="B22" i="4"/>
  <c r="B26" i="4"/>
  <c r="B25" i="4" s="1"/>
  <c r="B23" i="4"/>
  <c r="B36" i="4"/>
  <c r="B45" i="4"/>
  <c r="B24" i="4"/>
  <c r="E25" i="4"/>
  <c r="B31" i="4"/>
  <c r="B56" i="4"/>
  <c r="B55" i="4" s="1"/>
  <c r="B46" i="4"/>
  <c r="F46" i="4" s="1"/>
  <c r="E50" i="4"/>
  <c r="E55" i="4"/>
  <c r="F55" i="4" s="1"/>
  <c r="E67" i="4"/>
  <c r="B51" i="4"/>
  <c r="B50" i="4" s="1"/>
  <c r="F24" i="4" l="1"/>
  <c r="B88" i="4"/>
  <c r="I15" i="4"/>
  <c r="AH15" i="4" s="1"/>
  <c r="AH16" i="4"/>
  <c r="H15" i="4"/>
  <c r="AG15" i="4" s="1"/>
  <c r="AG16" i="4"/>
  <c r="F50" i="4"/>
  <c r="B18" i="4"/>
  <c r="B86" i="4" s="1"/>
  <c r="F23" i="4"/>
  <c r="F56" i="4"/>
  <c r="F51" i="4"/>
  <c r="F26" i="4"/>
  <c r="B17" i="4"/>
  <c r="F22" i="4"/>
  <c r="F25" i="4"/>
  <c r="B35" i="4"/>
  <c r="F35" i="4" s="1"/>
  <c r="F36" i="4"/>
  <c r="B30" i="4"/>
  <c r="F30" i="4" s="1"/>
  <c r="F31" i="4"/>
  <c r="B44" i="4"/>
  <c r="B21" i="4"/>
  <c r="F88" i="4"/>
  <c r="D17" i="4"/>
  <c r="D85" i="4" s="1"/>
  <c r="B43" i="4" l="1"/>
  <c r="F44" i="4"/>
  <c r="B16" i="4"/>
  <c r="H88" i="4"/>
  <c r="AG88" i="4" s="1"/>
  <c r="D18" i="4"/>
  <c r="D86" i="4" s="1"/>
  <c r="C41" i="4"/>
  <c r="E21" i="4" l="1"/>
  <c r="F21" i="4" s="1"/>
  <c r="C21" i="4"/>
  <c r="D84" i="4"/>
  <c r="AA10" i="4" l="1"/>
  <c r="AA9" i="4" s="1"/>
  <c r="C72" i="4"/>
  <c r="E17" i="4"/>
  <c r="F17" i="4" l="1"/>
  <c r="E85" i="4"/>
  <c r="C71" i="4"/>
  <c r="C70" i="4"/>
  <c r="Y10" i="4"/>
  <c r="Y9" i="4" s="1"/>
  <c r="Y13" i="4"/>
  <c r="Y12" i="4" s="1"/>
  <c r="D10" i="4"/>
  <c r="D9" i="4" s="1"/>
  <c r="D13" i="4"/>
  <c r="Z10" i="4"/>
  <c r="Z9" i="4" s="1"/>
  <c r="AD10" i="4"/>
  <c r="AD9" i="4" s="1"/>
  <c r="D19" i="4"/>
  <c r="C19" i="4"/>
  <c r="B14" i="4"/>
  <c r="D43" i="4"/>
  <c r="C83" i="4"/>
  <c r="G83" i="4" s="1"/>
  <c r="B80" i="4"/>
  <c r="F80" i="4" s="1"/>
  <c r="C77" i="4"/>
  <c r="G77" i="4" s="1"/>
  <c r="C76" i="4"/>
  <c r="G76" i="4" s="1"/>
  <c r="C75" i="4"/>
  <c r="G75" i="4" s="1"/>
  <c r="B75" i="4"/>
  <c r="F75" i="4" s="1"/>
  <c r="C74" i="4"/>
  <c r="G74" i="4" s="1"/>
  <c r="C66" i="4"/>
  <c r="G66" i="4" s="1"/>
  <c r="C65" i="4"/>
  <c r="G65" i="4" s="1"/>
  <c r="C64" i="4"/>
  <c r="G64" i="4" s="1"/>
  <c r="B64" i="4"/>
  <c r="F64" i="4" s="1"/>
  <c r="C63" i="4"/>
  <c r="G63" i="4" s="1"/>
  <c r="H41" i="4"/>
  <c r="D20" i="4"/>
  <c r="D16" i="4"/>
  <c r="C13" i="4"/>
  <c r="C12" i="4" s="1"/>
  <c r="AE13" i="4"/>
  <c r="AE12" i="4" s="1"/>
  <c r="AD13" i="4"/>
  <c r="AD12" i="4" s="1"/>
  <c r="AC13" i="4"/>
  <c r="AC12" i="4" s="1"/>
  <c r="AB13" i="4"/>
  <c r="AB12" i="4" s="1"/>
  <c r="AA13" i="4"/>
  <c r="AA12" i="4" s="1"/>
  <c r="Z13" i="4"/>
  <c r="Z12" i="4" s="1"/>
  <c r="X13" i="4"/>
  <c r="X12" i="4" s="1"/>
  <c r="W13" i="4"/>
  <c r="W12" i="4" s="1"/>
  <c r="V13" i="4"/>
  <c r="V12" i="4" s="1"/>
  <c r="U13" i="4"/>
  <c r="U12" i="4" s="1"/>
  <c r="T13" i="4"/>
  <c r="T12" i="4" s="1"/>
  <c r="S13" i="4"/>
  <c r="S12" i="4" s="1"/>
  <c r="R13" i="4"/>
  <c r="R12" i="4" s="1"/>
  <c r="Q13" i="4"/>
  <c r="Q12" i="4" s="1"/>
  <c r="P13" i="4"/>
  <c r="P12" i="4" s="1"/>
  <c r="O13" i="4"/>
  <c r="O12" i="4" s="1"/>
  <c r="N13" i="4"/>
  <c r="N12" i="4" s="1"/>
  <c r="M13" i="4"/>
  <c r="M12" i="4" s="1"/>
  <c r="L13" i="4"/>
  <c r="L12" i="4" s="1"/>
  <c r="K13" i="4"/>
  <c r="K12" i="4" s="1"/>
  <c r="J13" i="4"/>
  <c r="I13" i="4"/>
  <c r="H12" i="4"/>
  <c r="D12" i="4"/>
  <c r="AE10" i="4"/>
  <c r="AE9" i="4" s="1"/>
  <c r="AC10" i="4"/>
  <c r="AC9" i="4" s="1"/>
  <c r="AB10" i="4"/>
  <c r="AB9" i="4" s="1"/>
  <c r="X10" i="4"/>
  <c r="X9" i="4" s="1"/>
  <c r="W10" i="4"/>
  <c r="W9" i="4" s="1"/>
  <c r="U10" i="4"/>
  <c r="U9" i="4" s="1"/>
  <c r="T10" i="4"/>
  <c r="T9" i="4" s="1"/>
  <c r="S10" i="4"/>
  <c r="R10" i="4"/>
  <c r="R9" i="4" s="1"/>
  <c r="Q10" i="4"/>
  <c r="Q9" i="4" s="1"/>
  <c r="P10" i="4"/>
  <c r="P9" i="4" s="1"/>
  <c r="O10" i="4"/>
  <c r="O9" i="4" s="1"/>
  <c r="N10" i="4"/>
  <c r="N9" i="4" s="1"/>
  <c r="M10" i="4"/>
  <c r="M9" i="4" s="1"/>
  <c r="L10" i="4"/>
  <c r="L9" i="4" s="1"/>
  <c r="K10" i="4"/>
  <c r="K9" i="4" s="1"/>
  <c r="J10" i="4"/>
  <c r="I10" i="4"/>
  <c r="C40" i="4"/>
  <c r="D40" i="4"/>
  <c r="V10" i="4"/>
  <c r="V9" i="4" s="1"/>
  <c r="E20" i="4"/>
  <c r="E10" i="4"/>
  <c r="E9" i="4" s="1"/>
  <c r="G13" i="4"/>
  <c r="G12" i="4" s="1"/>
  <c r="E13" i="4"/>
  <c r="C20" i="4"/>
  <c r="B20" i="4"/>
  <c r="E41" i="4"/>
  <c r="J9" i="4" l="1"/>
  <c r="AG9" i="4" s="1"/>
  <c r="AG10" i="4"/>
  <c r="H8" i="4"/>
  <c r="J12" i="4"/>
  <c r="AG12" i="4" s="1"/>
  <c r="AG13" i="4"/>
  <c r="H40" i="4"/>
  <c r="AG40" i="4" s="1"/>
  <c r="AG41" i="4"/>
  <c r="I9" i="4"/>
  <c r="AH9" i="4" s="1"/>
  <c r="AH10" i="4"/>
  <c r="I12" i="4"/>
  <c r="AH12" i="4" s="1"/>
  <c r="AH13" i="4"/>
  <c r="F20" i="4"/>
  <c r="B13" i="4"/>
  <c r="B12" i="4" s="1"/>
  <c r="F14" i="4"/>
  <c r="E12" i="4"/>
  <c r="F12" i="4" s="1"/>
  <c r="B72" i="4"/>
  <c r="F72" i="4" s="1"/>
  <c r="B70" i="4"/>
  <c r="B79" i="4"/>
  <c r="F79" i="4" s="1"/>
  <c r="G70" i="4"/>
  <c r="S9" i="4"/>
  <c r="S8" i="4" s="1"/>
  <c r="E40" i="4"/>
  <c r="C79" i="4"/>
  <c r="C69" i="4"/>
  <c r="O8" i="4"/>
  <c r="AA8" i="4"/>
  <c r="AC8" i="4"/>
  <c r="L8" i="4"/>
  <c r="B41" i="4"/>
  <c r="F41" i="4" s="1"/>
  <c r="N8" i="4"/>
  <c r="V8" i="4"/>
  <c r="H86" i="4"/>
  <c r="K8" i="4"/>
  <c r="M8" i="4"/>
  <c r="U8" i="4"/>
  <c r="X8" i="4"/>
  <c r="AE8" i="4"/>
  <c r="Y8" i="4"/>
  <c r="R8" i="4"/>
  <c r="T8" i="4"/>
  <c r="P8" i="4"/>
  <c r="C85" i="4"/>
  <c r="B11" i="4"/>
  <c r="F11" i="4" s="1"/>
  <c r="D15" i="4"/>
  <c r="D8" i="4" s="1"/>
  <c r="Q8" i="4"/>
  <c r="C18" i="4"/>
  <c r="C86" i="4" s="1"/>
  <c r="E18" i="4"/>
  <c r="E43" i="4"/>
  <c r="F43" i="4" s="1"/>
  <c r="E19" i="4"/>
  <c r="AD8" i="4"/>
  <c r="AB8" i="4"/>
  <c r="B10" i="4"/>
  <c r="B9" i="4" s="1"/>
  <c r="Z8" i="4"/>
  <c r="J8" i="4"/>
  <c r="W8" i="4"/>
  <c r="B85" i="4" l="1"/>
  <c r="F19" i="4"/>
  <c r="H84" i="4"/>
  <c r="AG84" i="4" s="1"/>
  <c r="AG86" i="4"/>
  <c r="F13" i="4"/>
  <c r="F9" i="4"/>
  <c r="F10" i="4"/>
  <c r="F70" i="4"/>
  <c r="E86" i="4"/>
  <c r="F86" i="4" s="1"/>
  <c r="F18" i="4"/>
  <c r="C10" i="4"/>
  <c r="C9" i="4" s="1"/>
  <c r="B78" i="4"/>
  <c r="F78" i="4" s="1"/>
  <c r="C78" i="4"/>
  <c r="G78" i="4" s="1"/>
  <c r="G79" i="4"/>
  <c r="B71" i="4"/>
  <c r="F71" i="4" s="1"/>
  <c r="E15" i="4"/>
  <c r="C68" i="4"/>
  <c r="G69" i="4"/>
  <c r="B40" i="4"/>
  <c r="B15" i="4" s="1"/>
  <c r="B69" i="4"/>
  <c r="F69" i="4" s="1"/>
  <c r="I8" i="4"/>
  <c r="G85" i="4"/>
  <c r="G10" i="4"/>
  <c r="G9" i="4" s="1"/>
  <c r="E84" i="4"/>
  <c r="C16" i="4"/>
  <c r="E16" i="4"/>
  <c r="C43" i="4"/>
  <c r="C15" i="4" s="1"/>
  <c r="E8" i="4" l="1"/>
  <c r="F16" i="4"/>
  <c r="F40" i="4"/>
  <c r="B84" i="4"/>
  <c r="F84" i="4" s="1"/>
  <c r="F85" i="4"/>
  <c r="B68" i="4"/>
  <c r="F68" i="4" s="1"/>
  <c r="C67" i="4"/>
  <c r="G67" i="4" s="1"/>
  <c r="G68" i="4"/>
  <c r="C8" i="4"/>
  <c r="C84" i="4"/>
  <c r="G84" i="4" s="1"/>
  <c r="B8" i="4" l="1"/>
  <c r="F8" i="4" s="1"/>
  <c r="F15" i="4"/>
  <c r="B67" i="4"/>
  <c r="F67" i="4" s="1"/>
</calcChain>
</file>

<file path=xl/sharedStrings.xml><?xml version="1.0" encoding="utf-8"?>
<sst xmlns="http://schemas.openxmlformats.org/spreadsheetml/2006/main" count="143" uniqueCount="66">
  <si>
    <t>Всего</t>
  </si>
  <si>
    <t>Подпрограмма 1. Дети города Когалыма</t>
  </si>
  <si>
    <t>бюджет города Когалыма</t>
  </si>
  <si>
    <t>привлечённые средства</t>
  </si>
  <si>
    <t>Подпрограмма 2. Преодоление социальной исключенности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</si>
  <si>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</si>
  <si>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</si>
  <si>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</si>
  <si>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</si>
  <si>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</si>
  <si>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</si>
  <si>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</si>
  <si>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</si>
  <si>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</si>
  <si>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</si>
  <si>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</si>
  <si>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</si>
  <si>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Основные мероприятия программы</t>
  </si>
  <si>
    <t>федеральный бюджет</t>
  </si>
  <si>
    <t>Итого по программе, в том числе:</t>
  </si>
  <si>
    <t>1.3.1. Организация деятельности лагерей с дневным пребыванием детей, лагерях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</si>
  <si>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 xml:space="preserve">1.3.2. Предоставление детям-сиротам и детям, оставшихся без попечения родителей путёвок, курсовок, а также оплаты проезда к месту лечения (оздоровления) и обратно. </t>
  </si>
  <si>
    <t>1.3.3. 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</si>
  <si>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2.1.1. Обеспечение жилыми помещениями детей-сирот и детей, оставшихся без попечения родителей, лиц из их числа </t>
  </si>
  <si>
    <t>2.1.2.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</si>
  <si>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"Социальная поддержка жителей города Когалыма"</t>
  </si>
  <si>
    <t>бюджет автономного округа</t>
  </si>
  <si>
    <r>
      <t>2.1. Повышение уровня благосостояния граждан и граждан, нуждающихся в особой заботе государства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(показатель 5,6)</t>
    </r>
  </si>
  <si>
    <t>1.3. Организация отдыха и оздоровления детей (показатель 1,2)</t>
  </si>
  <si>
    <t>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(показатель 4)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</si>
  <si>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(показатель 3)</t>
  </si>
  <si>
    <t>Исполнение %</t>
  </si>
  <si>
    <t>к текущему году</t>
  </si>
  <si>
    <t>на отчетную дату</t>
  </si>
  <si>
    <t>Результаты реализации и причины отклонений факта от плана</t>
  </si>
  <si>
    <t>неисполнение в размере 17,76 в связи с непредоставлением счетов на приобретение футболок и нанесение логотипа., неисполнение в размере 82,79 связано с тем,что в июне на двух спортивных площадках работали тренера МАУ "Дворец Спорта" в счет своей "рабочей нагрузки". Остатки будут возвращены в бюджет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</si>
  <si>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Бюджетные обязательства по заключённым контрактам исполнены в полном объеме. Задолженность по контрактам отсутствует.
Сумма невостребованных средств составила 3 454,8 тыс.рублей, из них: средства окружного бюджета 3 388,3 тыс. рублей, средства местного бюджета 66,5 тыс. рублей. При этом, 14.12.2015 Администрацией г.Когалыма направлено обращение в адрес отраслевого Департамента ХМАО-Югры по вопросу закрытия остатков неиспользованных бюджетных ассигнований ОБ в размере 3 388,3 тыс.руб. 
29.12.2015 от Департамента ХМАО-Югры поступил ответ о невозможности закрытия экономии средств в виду отсутствия доп. потребности в бюджетных ассигнованиях у муниципальных образования ХМАО-Югры.</t>
  </si>
  <si>
    <t>Отчет о ходе реализации муниципальной программы " Социальная поддержка жителей города Когалыма"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</si>
  <si>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</si>
  <si>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</si>
  <si>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</si>
  <si>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</si>
  <si>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</si>
  <si>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ОТДЕЛ ПО СВЯЗЯМ С ОБЩЕСТВЕННОСТЬЮ</t>
  </si>
  <si>
    <t>И СОЦИАЛЬНЫМ ВОПРОСАМ</t>
  </si>
  <si>
    <t>план</t>
  </si>
  <si>
    <t>кассовый расход</t>
  </si>
  <si>
    <t>Исполнитель: ответственные соисполнители, руководители структурных подразделений Администрации города Когалыма</t>
  </si>
  <si>
    <t>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(показатель 5)</t>
  </si>
  <si>
    <t>на 01.08.2016</t>
  </si>
  <si>
    <t>Подготовил:_______________Серова С.А.</t>
  </si>
  <si>
    <t>93-612</t>
  </si>
  <si>
    <t>1.3.1.1. Управление образования Администрации города Когалыма</t>
  </si>
  <si>
    <t xml:space="preserve">1.3.1.2. Управление культуры, спорта и молодёжной политики Администрации города Когалыма (МАУ «Дворец спорта») </t>
  </si>
  <si>
    <t>1.3.1.3. Управление культуры, спорта и молодёжной политики Администрации города Когалыма (МБУ "МКЦ "Феникс")</t>
  </si>
  <si>
    <t xml:space="preserve">1.3.3.1. Управление культуры, спорта и молодёжной политики Администрации города Когалыма (МАУ «Дворец спорта») </t>
  </si>
  <si>
    <t>1.3.3.2. Управление культуры, спорта и молодёжной политики Администрации города Когалыма (МБУ "МКЦ "Феникс")</t>
  </si>
  <si>
    <t>за январь 2017 год</t>
  </si>
  <si>
    <t>"Сводный отчет подготовлен в точном соответствии с материалами, предоставленными соисполнителями Программы"  начальник ОСОиСВ Администрации города Когалыма ____________________А.А.Анищенко</t>
  </si>
  <si>
    <t>План на 2017 год</t>
  </si>
  <si>
    <t>План на 01.02.2017</t>
  </si>
  <si>
    <t>Профинансировано на 01.02.2017</t>
  </si>
  <si>
    <t>Кассовый расход на 01.02.2017</t>
  </si>
  <si>
    <t>Отклонение факта от плана (2114,70 тыс.руб.). Неисполнение связано с тем, что выплата за декабрь планировалась в январе 2017 года. Так как денежные средства поступили в декабре 2016 года, соответственно выплата была осуществлена в декабре.</t>
  </si>
  <si>
    <t xml:space="preserve">Отклонение факта от плана составляет   262,65 т.р. Неисполнение по ст.221,222,225 согласно предоставленных счетов за фактически оказанные услуги, ст.223, в связи с поздним поступлением денежных средств с округа.     </t>
  </si>
  <si>
    <t>Отклонение плана от факта: 
194,07 - неисполнение по заработной плате в связи с тем, что премия по итогам работы за 2016 год была расчитана в полном объёме, а фактические выплаты составили меньше, т.к. у муниципальных служащих были листы нетрудоспособности. 
11,00 - неисполнение по услугам связи сложилась, согласно фактически оказанным услугам (меньшим количеством соединений, чем запланировано). 
1,77 - экономия средств по коммунальным услугам сложилась согласно показаниям приборов учета. 
7,30 - Экономия по текущему ремонту, техническому обслуживанию, технической поддержки вычислительной техники (в т.ч. заправка картриджей) и систем передач сложилась согласно фактически оказанным услугам.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</si>
</sst>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1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/>
    <xf numFmtId="0" fontId="2" fillId="0" borderId="0" xfId="0" applyFont="1" applyBorder="1" applyAlignment="1"/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wrapText="1"/>
    </xf>
    <xf numFmtId="0" fontId="11" fillId="0" borderId="0" xfId="1" applyFont="1"/>
    <xf numFmtId="164" fontId="2" fillId="4" borderId="1" xfId="0" applyNumberFormat="1" applyFont="1" applyFill="1" applyBorder="1" applyAlignment="1">
      <alignment horizontal="justify" vertical="center" wrapText="1"/>
    </xf>
    <xf numFmtId="0" fontId="2" fillId="4" borderId="0" xfId="0" applyFont="1" applyFill="1"/>
    <xf numFmtId="0" fontId="16" fillId="0" borderId="0" xfId="0" applyFont="1" applyAlignment="1"/>
    <xf numFmtId="0" fontId="17" fillId="2" borderId="0" xfId="0" applyFont="1" applyFill="1" applyAlignment="1"/>
    <xf numFmtId="0" fontId="18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/>
    <xf numFmtId="4" fontId="19" fillId="2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left" vertical="center" wrapText="1"/>
    </xf>
    <xf numFmtId="0" fontId="1" fillId="5" borderId="0" xfId="0" applyFont="1" applyFill="1"/>
    <xf numFmtId="0" fontId="1" fillId="6" borderId="1" xfId="0" applyFont="1" applyFill="1" applyBorder="1" applyAlignment="1">
      <alignment horizontal="left" vertical="center" wrapText="1"/>
    </xf>
    <xf numFmtId="0" fontId="1" fillId="6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5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1" fillId="7" borderId="0" xfId="0" applyFont="1" applyFill="1"/>
    <xf numFmtId="0" fontId="2" fillId="7" borderId="0" xfId="0" applyFont="1" applyFill="1"/>
    <xf numFmtId="164" fontId="2" fillId="2" borderId="1" xfId="0" applyNumberFormat="1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0" xfId="0" applyFont="1" applyFill="1"/>
    <xf numFmtId="0" fontId="2" fillId="3" borderId="0" xfId="0" applyFont="1" applyFill="1" applyBorder="1"/>
    <xf numFmtId="0" fontId="1" fillId="4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164" fontId="1" fillId="8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left" vertical="top" wrapText="1"/>
    </xf>
    <xf numFmtId="4" fontId="11" fillId="0" borderId="16" xfId="0" applyNumberFormat="1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6BE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workbookViewId="0">
      <selection activeCell="L13" sqref="L13"/>
    </sheetView>
  </sheetViews>
  <sheetFormatPr defaultRowHeight="12.75" x14ac:dyDescent="0.2"/>
  <cols>
    <col min="1" max="1" width="10.85546875" style="40" customWidth="1"/>
    <col min="2" max="8" width="9.140625" style="40"/>
    <col min="9" max="9" width="12" style="40" customWidth="1"/>
    <col min="10" max="16384" width="9.140625" style="40"/>
  </cols>
  <sheetData>
    <row r="1" spans="1:9" ht="18.75" x14ac:dyDescent="0.3">
      <c r="A1" s="124"/>
      <c r="B1" s="124"/>
    </row>
    <row r="10" spans="1:9" ht="23.25" x14ac:dyDescent="0.35">
      <c r="A10" s="125" t="s">
        <v>43</v>
      </c>
      <c r="B10" s="125"/>
      <c r="C10" s="125"/>
      <c r="D10" s="125"/>
      <c r="E10" s="125"/>
      <c r="F10" s="125"/>
      <c r="G10" s="125"/>
      <c r="H10" s="125"/>
      <c r="I10" s="125"/>
    </row>
    <row r="11" spans="1:9" ht="23.25" x14ac:dyDescent="0.35">
      <c r="A11" s="47"/>
      <c r="B11" s="48" t="s">
        <v>44</v>
      </c>
      <c r="E11" s="47"/>
      <c r="F11" s="47"/>
      <c r="G11" s="47"/>
      <c r="H11" s="47"/>
      <c r="I11" s="47"/>
    </row>
    <row r="12" spans="1:9" ht="23.25" x14ac:dyDescent="0.35">
      <c r="A12" s="125" t="s">
        <v>38</v>
      </c>
      <c r="B12" s="125"/>
      <c r="C12" s="125"/>
      <c r="D12" s="125"/>
      <c r="E12" s="125"/>
      <c r="F12" s="125"/>
      <c r="G12" s="125"/>
      <c r="H12" s="125"/>
      <c r="I12" s="125"/>
    </row>
    <row r="14" spans="1:9" ht="27" customHeight="1" x14ac:dyDescent="0.3">
      <c r="A14" s="126" t="s">
        <v>39</v>
      </c>
      <c r="B14" s="126"/>
      <c r="C14" s="126"/>
      <c r="D14" s="126"/>
      <c r="E14" s="126"/>
      <c r="F14" s="126"/>
      <c r="G14" s="126"/>
      <c r="H14" s="126"/>
      <c r="I14" s="126"/>
    </row>
    <row r="15" spans="1:9" ht="27" customHeight="1" x14ac:dyDescent="0.3">
      <c r="A15" s="126" t="s">
        <v>40</v>
      </c>
      <c r="B15" s="126"/>
      <c r="C15" s="126"/>
      <c r="D15" s="126"/>
      <c r="E15" s="126"/>
      <c r="F15" s="126"/>
      <c r="G15" s="126"/>
      <c r="H15" s="126"/>
      <c r="I15" s="126"/>
    </row>
    <row r="16" spans="1:9" ht="27" customHeight="1" x14ac:dyDescent="0.3">
      <c r="A16" s="126" t="s">
        <v>25</v>
      </c>
      <c r="B16" s="126"/>
      <c r="C16" s="126"/>
      <c r="D16" s="126"/>
      <c r="E16" s="126"/>
      <c r="F16" s="126"/>
      <c r="G16" s="126"/>
      <c r="H16" s="126"/>
      <c r="I16" s="126"/>
    </row>
    <row r="17" spans="1:9" ht="19.5" x14ac:dyDescent="0.3">
      <c r="A17" s="121" t="s">
        <v>49</v>
      </c>
      <c r="B17" s="122"/>
      <c r="C17" s="122"/>
      <c r="D17" s="122"/>
      <c r="E17" s="122"/>
      <c r="F17" s="122"/>
      <c r="G17" s="122"/>
      <c r="H17" s="122"/>
      <c r="I17" s="122"/>
    </row>
    <row r="47" spans="1:9" ht="16.5" x14ac:dyDescent="0.25">
      <c r="A47" s="123" t="s">
        <v>41</v>
      </c>
      <c r="B47" s="123"/>
      <c r="C47" s="123"/>
      <c r="D47" s="123"/>
      <c r="E47" s="123"/>
      <c r="F47" s="123"/>
      <c r="G47" s="123"/>
      <c r="H47" s="123"/>
      <c r="I47" s="123"/>
    </row>
    <row r="48" spans="1:9" ht="16.5" x14ac:dyDescent="0.25">
      <c r="A48" s="123" t="s">
        <v>42</v>
      </c>
      <c r="B48" s="123"/>
      <c r="C48" s="123"/>
      <c r="D48" s="123"/>
      <c r="E48" s="123"/>
      <c r="F48" s="123"/>
      <c r="G48" s="123"/>
      <c r="H48" s="123"/>
      <c r="I48" s="123"/>
    </row>
  </sheetData>
  <sheetProtection selectLockedCells="1" selectUnlockedCells="1"/>
  <mergeCells count="9">
    <mergeCell ref="A17:I17"/>
    <mergeCell ref="A47:I47"/>
    <mergeCell ref="A48:I48"/>
    <mergeCell ref="A1:B1"/>
    <mergeCell ref="A10:I10"/>
    <mergeCell ref="A12:I12"/>
    <mergeCell ref="A14:I14"/>
    <mergeCell ref="A15:I15"/>
    <mergeCell ref="A16:I16"/>
  </mergeCells>
  <phoneticPr fontId="0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"/>
  <sheetViews>
    <sheetView tabSelected="1" zoomScale="65" zoomScaleNormal="6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82" sqref="G82"/>
    </sheetView>
  </sheetViews>
  <sheetFormatPr defaultRowHeight="15.75" x14ac:dyDescent="0.25"/>
  <cols>
    <col min="1" max="1" width="58.7109375" style="2" customWidth="1"/>
    <col min="2" max="2" width="14.85546875" style="1" customWidth="1"/>
    <col min="3" max="3" width="14.140625" style="63" customWidth="1"/>
    <col min="4" max="4" width="12.85546875" style="1" customWidth="1"/>
    <col min="5" max="6" width="11.85546875" style="1" customWidth="1"/>
    <col min="7" max="7" width="19" style="1" customWidth="1"/>
    <col min="8" max="12" width="13.7109375" style="2" customWidth="1"/>
    <col min="13" max="13" width="12" style="2" customWidth="1"/>
    <col min="14" max="19" width="13.7109375" style="2" customWidth="1"/>
    <col min="20" max="20" width="13.85546875" style="2" customWidth="1"/>
    <col min="21" max="22" width="13.7109375" style="2" customWidth="1"/>
    <col min="23" max="23" width="12.85546875" style="2" customWidth="1"/>
    <col min="24" max="26" width="13.7109375" style="2" customWidth="1"/>
    <col min="27" max="27" width="11.28515625" style="2" customWidth="1"/>
    <col min="28" max="30" width="13.7109375" style="2" customWidth="1"/>
    <col min="31" max="31" width="12.5703125" style="2" customWidth="1"/>
    <col min="32" max="32" width="144.85546875" style="27" customWidth="1"/>
    <col min="33" max="33" width="23.140625" style="2" customWidth="1"/>
    <col min="34" max="34" width="11.42578125" style="2" customWidth="1"/>
    <col min="35" max="35" width="13.7109375" style="2" customWidth="1"/>
    <col min="36" max="16384" width="9.140625" style="2"/>
  </cols>
  <sheetData>
    <row r="1" spans="1:35" x14ac:dyDescent="0.25">
      <c r="A1" s="3"/>
      <c r="B1" s="8"/>
      <c r="C1" s="8"/>
      <c r="D1" s="8"/>
      <c r="E1" s="8"/>
      <c r="F1" s="8"/>
      <c r="G1" s="8"/>
      <c r="H1" s="3"/>
      <c r="I1" s="3"/>
      <c r="J1" s="3"/>
      <c r="K1" s="3"/>
      <c r="L1" s="3"/>
      <c r="M1" s="3"/>
      <c r="N1" s="44"/>
      <c r="O1" s="4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5"/>
      <c r="AF1" s="34"/>
    </row>
    <row r="2" spans="1:35" ht="20.25" x14ac:dyDescent="0.3">
      <c r="A2" s="127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36"/>
      <c r="AF2" s="34"/>
    </row>
    <row r="3" spans="1:35" ht="20.25" x14ac:dyDescent="0.3">
      <c r="A3" s="129" t="s">
        <v>57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5"/>
      <c r="AF3" s="37"/>
    </row>
    <row r="4" spans="1:35" ht="15" x14ac:dyDescent="0.25">
      <c r="A4" s="131" t="s">
        <v>17</v>
      </c>
      <c r="B4" s="132" t="s">
        <v>59</v>
      </c>
      <c r="C4" s="134" t="s">
        <v>60</v>
      </c>
      <c r="D4" s="137" t="s">
        <v>61</v>
      </c>
      <c r="E4" s="137" t="s">
        <v>62</v>
      </c>
      <c r="F4" s="142" t="s">
        <v>31</v>
      </c>
      <c r="G4" s="143"/>
      <c r="H4" s="144" t="s">
        <v>5</v>
      </c>
      <c r="I4" s="145"/>
      <c r="J4" s="140" t="s">
        <v>6</v>
      </c>
      <c r="K4" s="141"/>
      <c r="L4" s="140" t="s">
        <v>7</v>
      </c>
      <c r="M4" s="141"/>
      <c r="N4" s="159" t="s">
        <v>8</v>
      </c>
      <c r="O4" s="160"/>
      <c r="P4" s="140" t="s">
        <v>9</v>
      </c>
      <c r="Q4" s="158"/>
      <c r="R4" s="140" t="s">
        <v>10</v>
      </c>
      <c r="S4" s="141"/>
      <c r="T4" s="140" t="s">
        <v>11</v>
      </c>
      <c r="U4" s="141"/>
      <c r="V4" s="140" t="s">
        <v>12</v>
      </c>
      <c r="W4" s="141"/>
      <c r="X4" s="140" t="s">
        <v>13</v>
      </c>
      <c r="Y4" s="141"/>
      <c r="Z4" s="144" t="s">
        <v>14</v>
      </c>
      <c r="AA4" s="157"/>
      <c r="AB4" s="154" t="s">
        <v>15</v>
      </c>
      <c r="AC4" s="155"/>
      <c r="AD4" s="154" t="s">
        <v>16</v>
      </c>
      <c r="AE4" s="155"/>
      <c r="AF4" s="156" t="s">
        <v>34</v>
      </c>
      <c r="AG4" s="82"/>
      <c r="AH4" s="82"/>
      <c r="AI4" s="83"/>
    </row>
    <row r="5" spans="1:35" ht="42.75" x14ac:dyDescent="0.25">
      <c r="A5" s="131"/>
      <c r="B5" s="132"/>
      <c r="C5" s="135"/>
      <c r="D5" s="138"/>
      <c r="E5" s="138"/>
      <c r="F5" s="52" t="s">
        <v>32</v>
      </c>
      <c r="G5" s="68" t="s">
        <v>33</v>
      </c>
      <c r="H5" s="54" t="s">
        <v>45</v>
      </c>
      <c r="I5" s="53" t="s">
        <v>46</v>
      </c>
      <c r="J5" s="54" t="s">
        <v>45</v>
      </c>
      <c r="K5" s="53" t="s">
        <v>46</v>
      </c>
      <c r="L5" s="54" t="s">
        <v>45</v>
      </c>
      <c r="M5" s="53" t="s">
        <v>46</v>
      </c>
      <c r="N5" s="54" t="s">
        <v>45</v>
      </c>
      <c r="O5" s="53" t="s">
        <v>46</v>
      </c>
      <c r="P5" s="54" t="s">
        <v>45</v>
      </c>
      <c r="Q5" s="53" t="s">
        <v>46</v>
      </c>
      <c r="R5" s="54" t="s">
        <v>45</v>
      </c>
      <c r="S5" s="53" t="s">
        <v>46</v>
      </c>
      <c r="T5" s="54" t="s">
        <v>45</v>
      </c>
      <c r="U5" s="53" t="s">
        <v>46</v>
      </c>
      <c r="V5" s="54" t="s">
        <v>45</v>
      </c>
      <c r="W5" s="53" t="s">
        <v>46</v>
      </c>
      <c r="X5" s="54" t="s">
        <v>45</v>
      </c>
      <c r="Y5" s="53" t="s">
        <v>46</v>
      </c>
      <c r="Z5" s="54" t="s">
        <v>45</v>
      </c>
      <c r="AA5" s="53" t="s">
        <v>46</v>
      </c>
      <c r="AB5" s="54" t="s">
        <v>45</v>
      </c>
      <c r="AC5" s="53" t="s">
        <v>46</v>
      </c>
      <c r="AD5" s="54" t="s">
        <v>45</v>
      </c>
      <c r="AE5" s="53" t="s">
        <v>46</v>
      </c>
      <c r="AF5" s="156"/>
      <c r="AG5" s="82"/>
      <c r="AH5" s="82"/>
      <c r="AI5" s="83"/>
    </row>
    <row r="6" spans="1:35" x14ac:dyDescent="0.25">
      <c r="A6" s="131"/>
      <c r="B6" s="133"/>
      <c r="C6" s="136"/>
      <c r="D6" s="139"/>
      <c r="E6" s="139"/>
      <c r="F6" s="56"/>
      <c r="G6" s="69"/>
      <c r="H6" s="57"/>
      <c r="I6" s="57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90"/>
      <c r="W6" s="90"/>
      <c r="X6" s="90"/>
      <c r="Y6" s="90"/>
      <c r="Z6" s="57"/>
      <c r="AA6" s="57"/>
      <c r="AB6" s="38"/>
      <c r="AC6" s="38"/>
      <c r="AD6" s="38"/>
      <c r="AE6" s="38"/>
      <c r="AF6" s="39"/>
      <c r="AG6" s="84"/>
      <c r="AH6" s="82"/>
      <c r="AI6" s="83"/>
    </row>
    <row r="7" spans="1:35" ht="15" x14ac:dyDescent="0.25">
      <c r="A7" s="20">
        <v>1</v>
      </c>
      <c r="B7" s="7">
        <v>2</v>
      </c>
      <c r="C7" s="62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92">
        <v>26</v>
      </c>
      <c r="AA7" s="92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  <c r="AG7" s="84"/>
      <c r="AH7" s="82"/>
      <c r="AI7" s="83"/>
    </row>
    <row r="8" spans="1:35" s="77" customFormat="1" ht="16.5" x14ac:dyDescent="0.25">
      <c r="A8" s="76" t="s">
        <v>1</v>
      </c>
      <c r="B8" s="17">
        <f>B9+B12+B15+B60</f>
        <v>89760.2</v>
      </c>
      <c r="C8" s="17">
        <f t="shared" ref="C8:E8" si="0">C9+C12+C15+C60</f>
        <v>6290.8899999999994</v>
      </c>
      <c r="D8" s="17">
        <f t="shared" si="0"/>
        <v>4178.1000000000004</v>
      </c>
      <c r="E8" s="17">
        <f t="shared" si="0"/>
        <v>3699.2200000000003</v>
      </c>
      <c r="F8" s="17">
        <f>E8/B8*100</f>
        <v>4.1212252200864086</v>
      </c>
      <c r="G8" s="17">
        <f>E8/C8*100</f>
        <v>58.802808505632754</v>
      </c>
      <c r="H8" s="17">
        <f>H9+H12+H15+H60</f>
        <v>6290.8899999999994</v>
      </c>
      <c r="I8" s="17">
        <f t="shared" ref="I8:AE8" si="1">I9+I12+I15+I60</f>
        <v>3699.2200000000003</v>
      </c>
      <c r="J8" s="17">
        <f t="shared" si="1"/>
        <v>3964.79</v>
      </c>
      <c r="K8" s="17">
        <f t="shared" si="1"/>
        <v>0</v>
      </c>
      <c r="L8" s="17">
        <f t="shared" si="1"/>
        <v>3427.3199999999997</v>
      </c>
      <c r="M8" s="17">
        <f t="shared" si="1"/>
        <v>0</v>
      </c>
      <c r="N8" s="17">
        <f t="shared" si="1"/>
        <v>6680.3</v>
      </c>
      <c r="O8" s="17">
        <f t="shared" si="1"/>
        <v>0</v>
      </c>
      <c r="P8" s="17">
        <f t="shared" si="1"/>
        <v>5702.42</v>
      </c>
      <c r="Q8" s="17">
        <f t="shared" si="1"/>
        <v>0</v>
      </c>
      <c r="R8" s="17">
        <f t="shared" si="1"/>
        <v>7798.5900000000011</v>
      </c>
      <c r="S8" s="17">
        <f t="shared" si="1"/>
        <v>0</v>
      </c>
      <c r="T8" s="17">
        <f t="shared" si="1"/>
        <v>16741.2</v>
      </c>
      <c r="U8" s="17">
        <f t="shared" si="1"/>
        <v>0</v>
      </c>
      <c r="V8" s="17">
        <f t="shared" si="1"/>
        <v>10295</v>
      </c>
      <c r="W8" s="17">
        <f t="shared" si="1"/>
        <v>0</v>
      </c>
      <c r="X8" s="17">
        <f t="shared" si="1"/>
        <v>8562.98</v>
      </c>
      <c r="Y8" s="17">
        <f t="shared" si="1"/>
        <v>0</v>
      </c>
      <c r="Z8" s="17">
        <f t="shared" si="1"/>
        <v>4354.18</v>
      </c>
      <c r="AA8" s="17">
        <f t="shared" si="1"/>
        <v>0</v>
      </c>
      <c r="AB8" s="17">
        <f t="shared" si="1"/>
        <v>3153.23</v>
      </c>
      <c r="AC8" s="17">
        <f t="shared" si="1"/>
        <v>0</v>
      </c>
      <c r="AD8" s="17">
        <f t="shared" si="1"/>
        <v>12789.3</v>
      </c>
      <c r="AE8" s="17">
        <f t="shared" si="1"/>
        <v>0</v>
      </c>
      <c r="AF8" s="102"/>
      <c r="AG8" s="84"/>
      <c r="AH8" s="82"/>
      <c r="AI8" s="83"/>
    </row>
    <row r="9" spans="1:35" s="42" customFormat="1" ht="81.75" customHeight="1" x14ac:dyDescent="0.25">
      <c r="A9" s="41" t="s">
        <v>30</v>
      </c>
      <c r="B9" s="17">
        <f>B10</f>
        <v>31596.799999999999</v>
      </c>
      <c r="C9" s="17">
        <f>C10</f>
        <v>2150</v>
      </c>
      <c r="D9" s="17">
        <f>D10</f>
        <v>36</v>
      </c>
      <c r="E9" s="17">
        <f>E10</f>
        <v>35.299999999999997</v>
      </c>
      <c r="F9" s="17">
        <f t="shared" ref="F9:F72" si="2">E9/B9*100</f>
        <v>0.11172017419485517</v>
      </c>
      <c r="G9" s="17">
        <f t="shared" ref="G9:V10" si="3">G10</f>
        <v>1.6418604651162789</v>
      </c>
      <c r="H9" s="17">
        <f>H10</f>
        <v>2150</v>
      </c>
      <c r="I9" s="17">
        <f t="shared" ref="I9:AE9" si="4">I10</f>
        <v>35.299999999999997</v>
      </c>
      <c r="J9" s="17">
        <f t="shared" si="4"/>
        <v>2150</v>
      </c>
      <c r="K9" s="17">
        <f t="shared" si="4"/>
        <v>0</v>
      </c>
      <c r="L9" s="17">
        <f t="shared" si="4"/>
        <v>2150</v>
      </c>
      <c r="M9" s="17">
        <f t="shared" si="4"/>
        <v>0</v>
      </c>
      <c r="N9" s="17">
        <f t="shared" si="4"/>
        <v>2150</v>
      </c>
      <c r="O9" s="17">
        <f t="shared" si="4"/>
        <v>0</v>
      </c>
      <c r="P9" s="17">
        <f t="shared" si="4"/>
        <v>2150</v>
      </c>
      <c r="Q9" s="17">
        <f t="shared" si="4"/>
        <v>0</v>
      </c>
      <c r="R9" s="17">
        <f t="shared" si="4"/>
        <v>2150</v>
      </c>
      <c r="S9" s="17">
        <f t="shared" si="4"/>
        <v>0</v>
      </c>
      <c r="T9" s="17">
        <f t="shared" si="4"/>
        <v>2150</v>
      </c>
      <c r="U9" s="17">
        <f t="shared" si="4"/>
        <v>0</v>
      </c>
      <c r="V9" s="17">
        <f t="shared" si="4"/>
        <v>2150</v>
      </c>
      <c r="W9" s="17">
        <f t="shared" si="4"/>
        <v>0</v>
      </c>
      <c r="X9" s="17">
        <f t="shared" si="4"/>
        <v>2150</v>
      </c>
      <c r="Y9" s="17">
        <f t="shared" si="4"/>
        <v>0</v>
      </c>
      <c r="Z9" s="17">
        <f t="shared" si="4"/>
        <v>2150</v>
      </c>
      <c r="AA9" s="17">
        <f t="shared" si="4"/>
        <v>0</v>
      </c>
      <c r="AB9" s="17">
        <f t="shared" si="4"/>
        <v>2150</v>
      </c>
      <c r="AC9" s="17">
        <f t="shared" si="4"/>
        <v>0</v>
      </c>
      <c r="AD9" s="17">
        <f t="shared" si="4"/>
        <v>7946.8</v>
      </c>
      <c r="AE9" s="17">
        <f t="shared" si="4"/>
        <v>0</v>
      </c>
      <c r="AF9" s="102" t="s">
        <v>63</v>
      </c>
      <c r="AG9" s="99">
        <f>H9+J9+L9+N9+P9+R9+T9+V9+X9+Z9+AB9+AD9</f>
        <v>31596.799999999999</v>
      </c>
      <c r="AH9" s="103">
        <f>I9</f>
        <v>35.299999999999997</v>
      </c>
      <c r="AI9" s="85"/>
    </row>
    <row r="10" spans="1:35" s="9" customFormat="1" x14ac:dyDescent="0.25">
      <c r="A10" s="21" t="s">
        <v>0</v>
      </c>
      <c r="B10" s="17">
        <f>H10+J10+L10+N10+P10+R10+T10+V10+X10+Z10+AB10+AD10</f>
        <v>31596.799999999999</v>
      </c>
      <c r="C10" s="17">
        <f>C11</f>
        <v>2150</v>
      </c>
      <c r="D10" s="17">
        <f>D11</f>
        <v>36</v>
      </c>
      <c r="E10" s="17">
        <f>E11</f>
        <v>35.299999999999997</v>
      </c>
      <c r="F10" s="17">
        <f t="shared" si="2"/>
        <v>0.11172017419485517</v>
      </c>
      <c r="G10" s="17">
        <f t="shared" si="3"/>
        <v>1.6418604651162789</v>
      </c>
      <c r="H10" s="17">
        <f>H11</f>
        <v>2150</v>
      </c>
      <c r="I10" s="17">
        <f t="shared" si="3"/>
        <v>35.299999999999997</v>
      </c>
      <c r="J10" s="17">
        <f>J11</f>
        <v>2150</v>
      </c>
      <c r="K10" s="17">
        <f t="shared" si="3"/>
        <v>0</v>
      </c>
      <c r="L10" s="17">
        <f t="shared" si="3"/>
        <v>2150</v>
      </c>
      <c r="M10" s="17">
        <f t="shared" si="3"/>
        <v>0</v>
      </c>
      <c r="N10" s="17">
        <f t="shared" si="3"/>
        <v>2150</v>
      </c>
      <c r="O10" s="17">
        <f t="shared" si="3"/>
        <v>0</v>
      </c>
      <c r="P10" s="17">
        <f t="shared" si="3"/>
        <v>2150</v>
      </c>
      <c r="Q10" s="17">
        <f t="shared" si="3"/>
        <v>0</v>
      </c>
      <c r="R10" s="17">
        <f t="shared" si="3"/>
        <v>2150</v>
      </c>
      <c r="S10" s="17">
        <f t="shared" si="3"/>
        <v>0</v>
      </c>
      <c r="T10" s="17">
        <f t="shared" si="3"/>
        <v>2150</v>
      </c>
      <c r="U10" s="17">
        <f t="shared" si="3"/>
        <v>0</v>
      </c>
      <c r="V10" s="17">
        <f t="shared" si="3"/>
        <v>2150</v>
      </c>
      <c r="W10" s="17">
        <f t="shared" ref="W10:AE10" si="5">W11</f>
        <v>0</v>
      </c>
      <c r="X10" s="17">
        <f t="shared" si="5"/>
        <v>2150</v>
      </c>
      <c r="Y10" s="17">
        <f t="shared" si="5"/>
        <v>0</v>
      </c>
      <c r="Z10" s="17">
        <f t="shared" si="5"/>
        <v>2150</v>
      </c>
      <c r="AA10" s="17">
        <f>AA11</f>
        <v>0</v>
      </c>
      <c r="AB10" s="17">
        <f t="shared" si="5"/>
        <v>2150</v>
      </c>
      <c r="AC10" s="17">
        <f t="shared" si="5"/>
        <v>0</v>
      </c>
      <c r="AD10" s="17">
        <f t="shared" si="5"/>
        <v>7946.8</v>
      </c>
      <c r="AE10" s="17">
        <f t="shared" si="5"/>
        <v>0</v>
      </c>
      <c r="AF10" s="102"/>
      <c r="AG10" s="99">
        <f t="shared" ref="AG10:AG13" si="6">H10+J10+L10+N10+P10+R10+T10+V10+X10+Z10+AB10+AD10</f>
        <v>31596.799999999999</v>
      </c>
      <c r="AH10" s="103">
        <f t="shared" ref="AH10:AH13" si="7">I10</f>
        <v>35.299999999999997</v>
      </c>
      <c r="AI10" s="85"/>
    </row>
    <row r="11" spans="1:35" s="59" customFormat="1" x14ac:dyDescent="0.25">
      <c r="A11" s="58" t="s">
        <v>26</v>
      </c>
      <c r="B11" s="18">
        <f>H11+J11+L11+N11+P11+R11+T11+V11+X11+Z11+AB11+AD11</f>
        <v>31596.799999999999</v>
      </c>
      <c r="C11" s="18">
        <f>H11</f>
        <v>2150</v>
      </c>
      <c r="D11" s="18">
        <v>36</v>
      </c>
      <c r="E11" s="18">
        <f>I11+K11+M11+O11+Q11+S11+U11+W11+Y11+AA11+AC11+AE11</f>
        <v>35.299999999999997</v>
      </c>
      <c r="F11" s="17">
        <f t="shared" si="2"/>
        <v>0.11172017419485517</v>
      </c>
      <c r="G11" s="18">
        <f>E11/C11*100</f>
        <v>1.6418604651162789</v>
      </c>
      <c r="H11" s="18">
        <v>2150</v>
      </c>
      <c r="I11" s="18">
        <v>35.299999999999997</v>
      </c>
      <c r="J11" s="18">
        <v>2150</v>
      </c>
      <c r="K11" s="18"/>
      <c r="L11" s="18">
        <v>2150</v>
      </c>
      <c r="M11" s="18"/>
      <c r="N11" s="18">
        <v>2150</v>
      </c>
      <c r="O11" s="18"/>
      <c r="P11" s="18">
        <v>2150</v>
      </c>
      <c r="Q11" s="18"/>
      <c r="R11" s="18">
        <v>2150</v>
      </c>
      <c r="S11" s="18"/>
      <c r="T11" s="18">
        <v>2150</v>
      </c>
      <c r="U11" s="18"/>
      <c r="V11" s="18">
        <v>2150</v>
      </c>
      <c r="W11" s="18"/>
      <c r="X11" s="18">
        <v>2150</v>
      </c>
      <c r="Y11" s="18"/>
      <c r="Z11" s="18">
        <v>2150</v>
      </c>
      <c r="AA11" s="18"/>
      <c r="AB11" s="18">
        <v>2150</v>
      </c>
      <c r="AC11" s="18"/>
      <c r="AD11" s="18">
        <v>7946.8</v>
      </c>
      <c r="AE11" s="18"/>
      <c r="AF11" s="102"/>
      <c r="AG11" s="99">
        <f t="shared" si="6"/>
        <v>31596.799999999999</v>
      </c>
      <c r="AH11" s="103">
        <f t="shared" si="7"/>
        <v>35.299999999999997</v>
      </c>
      <c r="AI11" s="83"/>
    </row>
    <row r="12" spans="1:35" s="42" customFormat="1" ht="114" customHeight="1" x14ac:dyDescent="0.25">
      <c r="A12" s="41" t="s">
        <v>29</v>
      </c>
      <c r="B12" s="17">
        <f t="shared" ref="B12:AE12" si="8">B13</f>
        <v>15685.999999999998</v>
      </c>
      <c r="C12" s="17">
        <f t="shared" si="8"/>
        <v>2764.04</v>
      </c>
      <c r="D12" s="17">
        <f t="shared" si="8"/>
        <v>2763.3</v>
      </c>
      <c r="E12" s="17">
        <f t="shared" si="8"/>
        <v>2501.39</v>
      </c>
      <c r="F12" s="17">
        <f t="shared" si="2"/>
        <v>15.946640316205535</v>
      </c>
      <c r="G12" s="17">
        <f t="shared" si="8"/>
        <v>90.497604955065768</v>
      </c>
      <c r="H12" s="17">
        <f t="shared" si="8"/>
        <v>2764.04</v>
      </c>
      <c r="I12" s="17">
        <f t="shared" si="8"/>
        <v>2501.39</v>
      </c>
      <c r="J12" s="17">
        <f t="shared" si="8"/>
        <v>1230.28</v>
      </c>
      <c r="K12" s="17">
        <f t="shared" si="8"/>
        <v>0</v>
      </c>
      <c r="L12" s="17">
        <f t="shared" si="8"/>
        <v>623.30999999999995</v>
      </c>
      <c r="M12" s="17">
        <f t="shared" si="8"/>
        <v>0</v>
      </c>
      <c r="N12" s="17">
        <f t="shared" si="8"/>
        <v>1402.87</v>
      </c>
      <c r="O12" s="17">
        <f t="shared" si="8"/>
        <v>0</v>
      </c>
      <c r="P12" s="17">
        <f t="shared" si="8"/>
        <v>1316.38</v>
      </c>
      <c r="Q12" s="17">
        <f t="shared" si="8"/>
        <v>0</v>
      </c>
      <c r="R12" s="17">
        <f t="shared" si="8"/>
        <v>1342.55</v>
      </c>
      <c r="S12" s="17">
        <f t="shared" si="8"/>
        <v>0</v>
      </c>
      <c r="T12" s="17">
        <f t="shared" si="8"/>
        <v>2006.6</v>
      </c>
      <c r="U12" s="17">
        <f t="shared" si="8"/>
        <v>0</v>
      </c>
      <c r="V12" s="17">
        <f t="shared" si="8"/>
        <v>1005.65</v>
      </c>
      <c r="W12" s="17">
        <f t="shared" si="8"/>
        <v>0</v>
      </c>
      <c r="X12" s="17">
        <f t="shared" si="8"/>
        <v>626.32000000000005</v>
      </c>
      <c r="Y12" s="17">
        <f t="shared" si="8"/>
        <v>0</v>
      </c>
      <c r="Z12" s="17">
        <f t="shared" si="8"/>
        <v>1125.8800000000001</v>
      </c>
      <c r="AA12" s="17">
        <f t="shared" si="8"/>
        <v>0</v>
      </c>
      <c r="AB12" s="17">
        <f t="shared" si="8"/>
        <v>638.12</v>
      </c>
      <c r="AC12" s="17">
        <f t="shared" si="8"/>
        <v>0</v>
      </c>
      <c r="AD12" s="17">
        <f t="shared" si="8"/>
        <v>1604</v>
      </c>
      <c r="AE12" s="17">
        <f t="shared" si="8"/>
        <v>0</v>
      </c>
      <c r="AF12" s="102" t="s">
        <v>64</v>
      </c>
      <c r="AG12" s="99">
        <f t="shared" si="6"/>
        <v>15685.999999999998</v>
      </c>
      <c r="AH12" s="103">
        <f t="shared" si="7"/>
        <v>2501.39</v>
      </c>
      <c r="AI12" s="85"/>
    </row>
    <row r="13" spans="1:35" s="9" customFormat="1" x14ac:dyDescent="0.25">
      <c r="A13" s="21" t="s">
        <v>0</v>
      </c>
      <c r="B13" s="17">
        <f>B14</f>
        <v>15685.999999999998</v>
      </c>
      <c r="C13" s="17">
        <f t="shared" ref="C13:AD13" si="9">C14</f>
        <v>2764.04</v>
      </c>
      <c r="D13" s="17">
        <f>D14</f>
        <v>2763.3</v>
      </c>
      <c r="E13" s="17">
        <f t="shared" si="9"/>
        <v>2501.39</v>
      </c>
      <c r="F13" s="17">
        <f t="shared" si="2"/>
        <v>15.946640316205535</v>
      </c>
      <c r="G13" s="17">
        <f t="shared" si="9"/>
        <v>90.497604955065768</v>
      </c>
      <c r="H13" s="17">
        <f>H14</f>
        <v>2764.04</v>
      </c>
      <c r="I13" s="17">
        <f t="shared" si="9"/>
        <v>2501.39</v>
      </c>
      <c r="J13" s="17">
        <f t="shared" si="9"/>
        <v>1230.28</v>
      </c>
      <c r="K13" s="17">
        <f>K14</f>
        <v>0</v>
      </c>
      <c r="L13" s="17">
        <f t="shared" si="9"/>
        <v>623.30999999999995</v>
      </c>
      <c r="M13" s="17">
        <f t="shared" si="9"/>
        <v>0</v>
      </c>
      <c r="N13" s="17">
        <f t="shared" si="9"/>
        <v>1402.87</v>
      </c>
      <c r="O13" s="17">
        <f t="shared" si="9"/>
        <v>0</v>
      </c>
      <c r="P13" s="17">
        <f t="shared" si="9"/>
        <v>1316.38</v>
      </c>
      <c r="Q13" s="17">
        <f t="shared" si="9"/>
        <v>0</v>
      </c>
      <c r="R13" s="17">
        <f t="shared" si="9"/>
        <v>1342.55</v>
      </c>
      <c r="S13" s="17">
        <f t="shared" si="9"/>
        <v>0</v>
      </c>
      <c r="T13" s="17">
        <f t="shared" si="9"/>
        <v>2006.6</v>
      </c>
      <c r="U13" s="17">
        <f t="shared" si="9"/>
        <v>0</v>
      </c>
      <c r="V13" s="17">
        <f t="shared" si="9"/>
        <v>1005.65</v>
      </c>
      <c r="W13" s="17">
        <f t="shared" si="9"/>
        <v>0</v>
      </c>
      <c r="X13" s="17">
        <f t="shared" si="9"/>
        <v>626.32000000000005</v>
      </c>
      <c r="Y13" s="17">
        <f t="shared" si="9"/>
        <v>0</v>
      </c>
      <c r="Z13" s="17">
        <f t="shared" si="9"/>
        <v>1125.8800000000001</v>
      </c>
      <c r="AA13" s="17">
        <f t="shared" si="9"/>
        <v>0</v>
      </c>
      <c r="AB13" s="17">
        <f t="shared" si="9"/>
        <v>638.12</v>
      </c>
      <c r="AC13" s="17">
        <f t="shared" si="9"/>
        <v>0</v>
      </c>
      <c r="AD13" s="17">
        <f t="shared" si="9"/>
        <v>1604</v>
      </c>
      <c r="AE13" s="17">
        <f t="shared" ref="AE13" si="10">AE14</f>
        <v>0</v>
      </c>
      <c r="AF13" s="102"/>
      <c r="AG13" s="99">
        <f t="shared" si="6"/>
        <v>15685.999999999998</v>
      </c>
      <c r="AH13" s="103">
        <f t="shared" si="7"/>
        <v>2501.39</v>
      </c>
      <c r="AI13" s="85"/>
    </row>
    <row r="14" spans="1:35" s="59" customFormat="1" x14ac:dyDescent="0.25">
      <c r="A14" s="104" t="s">
        <v>26</v>
      </c>
      <c r="B14" s="18">
        <f>H14+J14+L14+N14+P14+R14+T14+V14+X14+Z14+AB14+AD14</f>
        <v>15685.999999999998</v>
      </c>
      <c r="C14" s="18">
        <f>H14</f>
        <v>2764.04</v>
      </c>
      <c r="D14" s="18">
        <v>2763.3</v>
      </c>
      <c r="E14" s="18">
        <f>I14+K14+M14+O14+Q14+S14+U14+W14+Y14+AA14+AC14+AE14</f>
        <v>2501.39</v>
      </c>
      <c r="F14" s="17">
        <f t="shared" si="2"/>
        <v>15.946640316205535</v>
      </c>
      <c r="G14" s="18">
        <f>E14/C14*100</f>
        <v>90.497604955065768</v>
      </c>
      <c r="H14" s="18">
        <v>2764.04</v>
      </c>
      <c r="I14" s="18">
        <v>2501.39</v>
      </c>
      <c r="J14" s="18">
        <v>1230.28</v>
      </c>
      <c r="K14" s="18"/>
      <c r="L14" s="18">
        <v>623.30999999999995</v>
      </c>
      <c r="M14" s="18"/>
      <c r="N14" s="18">
        <v>1402.87</v>
      </c>
      <c r="O14" s="18"/>
      <c r="P14" s="18">
        <v>1316.38</v>
      </c>
      <c r="Q14" s="18"/>
      <c r="R14" s="18">
        <v>1342.55</v>
      </c>
      <c r="S14" s="18"/>
      <c r="T14" s="18">
        <v>2006.6</v>
      </c>
      <c r="U14" s="18"/>
      <c r="V14" s="18">
        <v>1005.65</v>
      </c>
      <c r="W14" s="18"/>
      <c r="X14" s="18">
        <v>626.32000000000005</v>
      </c>
      <c r="Y14" s="18"/>
      <c r="Z14" s="18">
        <v>1125.8800000000001</v>
      </c>
      <c r="AA14" s="18"/>
      <c r="AB14" s="18">
        <v>638.12</v>
      </c>
      <c r="AC14" s="18"/>
      <c r="AD14" s="18">
        <v>1604</v>
      </c>
      <c r="AE14" s="18"/>
      <c r="AF14" s="102"/>
      <c r="AG14" s="99">
        <f t="shared" ref="AG14:AG24" si="11">H14+J14+L14+N14+P14+R14+T14+V14+X14+Z14+AB14+AD14</f>
        <v>15685.999999999998</v>
      </c>
      <c r="AH14" s="103">
        <f t="shared" ref="AH14:AH24" si="12">I14</f>
        <v>2501.39</v>
      </c>
      <c r="AI14" s="83"/>
    </row>
    <row r="15" spans="1:35" s="42" customFormat="1" ht="28.5" x14ac:dyDescent="0.25">
      <c r="A15" s="41" t="s">
        <v>28</v>
      </c>
      <c r="B15" s="18">
        <f>B20+B40+B43</f>
        <v>35250.400000000001</v>
      </c>
      <c r="C15" s="18">
        <f>C20+C40+C43</f>
        <v>0</v>
      </c>
      <c r="D15" s="18">
        <f>D20+D40+D43</f>
        <v>0</v>
      </c>
      <c r="E15" s="18">
        <f>E20+E40+E43</f>
        <v>0</v>
      </c>
      <c r="F15" s="17">
        <f t="shared" si="2"/>
        <v>0</v>
      </c>
      <c r="G15" s="18">
        <v>0</v>
      </c>
      <c r="H15" s="17">
        <f>H16</f>
        <v>0</v>
      </c>
      <c r="I15" s="17">
        <f t="shared" ref="I15:AE15" si="13">I16</f>
        <v>0</v>
      </c>
      <c r="J15" s="17">
        <f t="shared" si="13"/>
        <v>0</v>
      </c>
      <c r="K15" s="17">
        <f t="shared" si="13"/>
        <v>0</v>
      </c>
      <c r="L15" s="17">
        <f t="shared" si="13"/>
        <v>0</v>
      </c>
      <c r="M15" s="17">
        <f t="shared" si="13"/>
        <v>0</v>
      </c>
      <c r="N15" s="17">
        <f t="shared" si="13"/>
        <v>2169.5</v>
      </c>
      <c r="O15" s="17">
        <f t="shared" si="13"/>
        <v>0</v>
      </c>
      <c r="P15" s="17">
        <f t="shared" si="13"/>
        <v>1461.6</v>
      </c>
      <c r="Q15" s="17">
        <f t="shared" si="13"/>
        <v>0</v>
      </c>
      <c r="R15" s="17">
        <f t="shared" si="13"/>
        <v>3965.9</v>
      </c>
      <c r="S15" s="17">
        <f t="shared" si="13"/>
        <v>0</v>
      </c>
      <c r="T15" s="17">
        <f t="shared" si="13"/>
        <v>11895.8</v>
      </c>
      <c r="U15" s="17">
        <f t="shared" si="13"/>
        <v>0</v>
      </c>
      <c r="V15" s="17">
        <f t="shared" si="13"/>
        <v>6692.3</v>
      </c>
      <c r="W15" s="17">
        <f t="shared" si="13"/>
        <v>0</v>
      </c>
      <c r="X15" s="17">
        <f t="shared" si="13"/>
        <v>5554.9</v>
      </c>
      <c r="Y15" s="17">
        <f t="shared" si="13"/>
        <v>0</v>
      </c>
      <c r="Z15" s="17">
        <f t="shared" si="13"/>
        <v>650</v>
      </c>
      <c r="AA15" s="17">
        <f t="shared" si="13"/>
        <v>0</v>
      </c>
      <c r="AB15" s="17">
        <f t="shared" si="13"/>
        <v>0</v>
      </c>
      <c r="AC15" s="17">
        <f t="shared" si="13"/>
        <v>0</v>
      </c>
      <c r="AD15" s="17">
        <f t="shared" si="13"/>
        <v>2860.4</v>
      </c>
      <c r="AE15" s="17">
        <f t="shared" si="13"/>
        <v>0</v>
      </c>
      <c r="AF15" s="107"/>
      <c r="AG15" s="99">
        <f t="shared" si="11"/>
        <v>35250.400000000001</v>
      </c>
      <c r="AH15" s="103">
        <f t="shared" si="12"/>
        <v>0</v>
      </c>
      <c r="AI15" s="85"/>
    </row>
    <row r="16" spans="1:35" s="9" customFormat="1" x14ac:dyDescent="0.25">
      <c r="A16" s="21" t="s">
        <v>0</v>
      </c>
      <c r="B16" s="17">
        <f>B17+B18+B19</f>
        <v>35250.400000000001</v>
      </c>
      <c r="C16" s="17">
        <f>C18+C17+C19</f>
        <v>0</v>
      </c>
      <c r="D16" s="17">
        <f t="shared" ref="D16" si="14">D18+D17+D19</f>
        <v>0</v>
      </c>
      <c r="E16" s="17">
        <f>E18+E17+E19</f>
        <v>0</v>
      </c>
      <c r="F16" s="17">
        <f t="shared" si="2"/>
        <v>0</v>
      </c>
      <c r="G16" s="18">
        <v>0</v>
      </c>
      <c r="H16" s="17">
        <f>H18+H17+H19</f>
        <v>0</v>
      </c>
      <c r="I16" s="17">
        <f t="shared" ref="I16:AE16" si="15">I18+I17+I19</f>
        <v>0</v>
      </c>
      <c r="J16" s="17">
        <f t="shared" si="15"/>
        <v>0</v>
      </c>
      <c r="K16" s="17">
        <f t="shared" si="15"/>
        <v>0</v>
      </c>
      <c r="L16" s="17">
        <f t="shared" si="15"/>
        <v>0</v>
      </c>
      <c r="M16" s="17">
        <f t="shared" si="15"/>
        <v>0</v>
      </c>
      <c r="N16" s="17">
        <f t="shared" si="15"/>
        <v>2169.5</v>
      </c>
      <c r="O16" s="17">
        <f t="shared" si="15"/>
        <v>0</v>
      </c>
      <c r="P16" s="17">
        <f t="shared" si="15"/>
        <v>1461.6</v>
      </c>
      <c r="Q16" s="17">
        <f t="shared" si="15"/>
        <v>0</v>
      </c>
      <c r="R16" s="17">
        <f t="shared" si="15"/>
        <v>3965.9</v>
      </c>
      <c r="S16" s="17">
        <f t="shared" si="15"/>
        <v>0</v>
      </c>
      <c r="T16" s="17">
        <f t="shared" si="15"/>
        <v>11895.8</v>
      </c>
      <c r="U16" s="17">
        <f t="shared" si="15"/>
        <v>0</v>
      </c>
      <c r="V16" s="17">
        <f t="shared" si="15"/>
        <v>6692.3</v>
      </c>
      <c r="W16" s="17">
        <f t="shared" si="15"/>
        <v>0</v>
      </c>
      <c r="X16" s="17">
        <f t="shared" si="15"/>
        <v>5554.9</v>
      </c>
      <c r="Y16" s="17">
        <f t="shared" si="15"/>
        <v>0</v>
      </c>
      <c r="Z16" s="17">
        <f t="shared" si="15"/>
        <v>650</v>
      </c>
      <c r="AA16" s="17">
        <f t="shared" si="15"/>
        <v>0</v>
      </c>
      <c r="AB16" s="17">
        <f t="shared" si="15"/>
        <v>0</v>
      </c>
      <c r="AC16" s="17">
        <f t="shared" si="15"/>
        <v>0</v>
      </c>
      <c r="AD16" s="17">
        <f t="shared" si="15"/>
        <v>2860.4</v>
      </c>
      <c r="AE16" s="17">
        <f t="shared" si="15"/>
        <v>0</v>
      </c>
      <c r="AF16" s="108"/>
      <c r="AG16" s="99">
        <f t="shared" si="11"/>
        <v>35250.400000000001</v>
      </c>
      <c r="AH16" s="103">
        <f t="shared" si="12"/>
        <v>0</v>
      </c>
      <c r="AI16" s="85"/>
    </row>
    <row r="17" spans="1:16384" s="59" customFormat="1" x14ac:dyDescent="0.25">
      <c r="A17" s="58" t="s">
        <v>26</v>
      </c>
      <c r="B17" s="18">
        <f>B22+B42+B45</f>
        <v>18079.7</v>
      </c>
      <c r="C17" s="18">
        <f>C22+C42+C45</f>
        <v>0</v>
      </c>
      <c r="D17" s="18">
        <f>D22+D42+D45</f>
        <v>0</v>
      </c>
      <c r="E17" s="18">
        <f>E22+E42+E45</f>
        <v>0</v>
      </c>
      <c r="F17" s="17">
        <f>E17/B17*100</f>
        <v>0</v>
      </c>
      <c r="G17" s="18">
        <v>0</v>
      </c>
      <c r="H17" s="18">
        <f>H22+H42+H45</f>
        <v>0</v>
      </c>
      <c r="I17" s="18">
        <f t="shared" ref="I17:AE17" si="16">I22+I42+I45</f>
        <v>0</v>
      </c>
      <c r="J17" s="18">
        <f t="shared" si="16"/>
        <v>0</v>
      </c>
      <c r="K17" s="18">
        <f t="shared" si="16"/>
        <v>0</v>
      </c>
      <c r="L17" s="18">
        <f t="shared" si="16"/>
        <v>0</v>
      </c>
      <c r="M17" s="18">
        <f t="shared" si="16"/>
        <v>0</v>
      </c>
      <c r="N17" s="18">
        <f t="shared" si="16"/>
        <v>58.7</v>
      </c>
      <c r="O17" s="18">
        <f t="shared" si="16"/>
        <v>0</v>
      </c>
      <c r="P17" s="18">
        <f t="shared" si="16"/>
        <v>143.80000000000001</v>
      </c>
      <c r="Q17" s="18">
        <f t="shared" si="16"/>
        <v>0</v>
      </c>
      <c r="R17" s="18">
        <f t="shared" si="16"/>
        <v>400</v>
      </c>
      <c r="S17" s="18">
        <f t="shared" si="16"/>
        <v>0</v>
      </c>
      <c r="T17" s="18">
        <f t="shared" si="16"/>
        <v>8367.4</v>
      </c>
      <c r="U17" s="18">
        <f t="shared" si="16"/>
        <v>0</v>
      </c>
      <c r="V17" s="18">
        <f t="shared" si="16"/>
        <v>2442.6000000000004</v>
      </c>
      <c r="W17" s="18">
        <f t="shared" si="16"/>
        <v>0</v>
      </c>
      <c r="X17" s="18">
        <f t="shared" si="16"/>
        <v>5211.2</v>
      </c>
      <c r="Y17" s="18">
        <f t="shared" si="16"/>
        <v>0</v>
      </c>
      <c r="Z17" s="18">
        <f t="shared" si="16"/>
        <v>325</v>
      </c>
      <c r="AA17" s="18">
        <f t="shared" si="16"/>
        <v>0</v>
      </c>
      <c r="AB17" s="18">
        <f t="shared" si="16"/>
        <v>0</v>
      </c>
      <c r="AC17" s="18">
        <f t="shared" si="16"/>
        <v>0</v>
      </c>
      <c r="AD17" s="18">
        <f t="shared" si="16"/>
        <v>1131</v>
      </c>
      <c r="AE17" s="18">
        <f t="shared" si="16"/>
        <v>0</v>
      </c>
      <c r="AF17" s="109"/>
      <c r="AG17" s="99">
        <f t="shared" si="11"/>
        <v>18079.7</v>
      </c>
      <c r="AH17" s="103">
        <f t="shared" si="12"/>
        <v>0</v>
      </c>
      <c r="AI17" s="83"/>
    </row>
    <row r="18" spans="1:16384" s="61" customFormat="1" x14ac:dyDescent="0.25">
      <c r="A18" s="60" t="s">
        <v>2</v>
      </c>
      <c r="B18" s="18">
        <f>B23+B46</f>
        <v>14660.599999999999</v>
      </c>
      <c r="C18" s="18">
        <f>C23+C46</f>
        <v>0</v>
      </c>
      <c r="D18" s="18">
        <f>D23+D46</f>
        <v>0</v>
      </c>
      <c r="E18" s="18">
        <f>E23+E46</f>
        <v>0</v>
      </c>
      <c r="F18" s="17">
        <f t="shared" si="2"/>
        <v>0</v>
      </c>
      <c r="G18" s="18">
        <v>0</v>
      </c>
      <c r="H18" s="18">
        <f>H23+H46</f>
        <v>0</v>
      </c>
      <c r="I18" s="18">
        <f t="shared" ref="I18:AE18" si="17">I23+I46</f>
        <v>0</v>
      </c>
      <c r="J18" s="18">
        <f t="shared" si="17"/>
        <v>0</v>
      </c>
      <c r="K18" s="18">
        <f t="shared" si="17"/>
        <v>0</v>
      </c>
      <c r="L18" s="18">
        <f t="shared" si="17"/>
        <v>0</v>
      </c>
      <c r="M18" s="18">
        <f t="shared" si="17"/>
        <v>0</v>
      </c>
      <c r="N18" s="18">
        <f t="shared" si="17"/>
        <v>2110.8000000000002</v>
      </c>
      <c r="O18" s="18">
        <f t="shared" si="17"/>
        <v>0</v>
      </c>
      <c r="P18" s="18">
        <f t="shared" si="17"/>
        <v>1317.8</v>
      </c>
      <c r="Q18" s="18">
        <f t="shared" si="17"/>
        <v>0</v>
      </c>
      <c r="R18" s="18">
        <f t="shared" si="17"/>
        <v>2450.3000000000002</v>
      </c>
      <c r="S18" s="18">
        <f t="shared" si="17"/>
        <v>0</v>
      </c>
      <c r="T18" s="18">
        <f t="shared" si="17"/>
        <v>2970.6</v>
      </c>
      <c r="U18" s="18">
        <f t="shared" si="17"/>
        <v>0</v>
      </c>
      <c r="V18" s="18">
        <f t="shared" si="17"/>
        <v>3413</v>
      </c>
      <c r="W18" s="18">
        <f t="shared" si="17"/>
        <v>0</v>
      </c>
      <c r="X18" s="18">
        <f t="shared" si="17"/>
        <v>343.70000000000005</v>
      </c>
      <c r="Y18" s="18">
        <f t="shared" si="17"/>
        <v>0</v>
      </c>
      <c r="Z18" s="18">
        <f t="shared" si="17"/>
        <v>325</v>
      </c>
      <c r="AA18" s="18">
        <f t="shared" si="17"/>
        <v>0</v>
      </c>
      <c r="AB18" s="18">
        <f t="shared" si="17"/>
        <v>0</v>
      </c>
      <c r="AC18" s="18">
        <f t="shared" si="17"/>
        <v>0</v>
      </c>
      <c r="AD18" s="18">
        <f t="shared" si="17"/>
        <v>1729.4</v>
      </c>
      <c r="AE18" s="18">
        <f t="shared" si="17"/>
        <v>0</v>
      </c>
      <c r="AF18" s="110"/>
      <c r="AG18" s="99">
        <f t="shared" si="11"/>
        <v>14660.6</v>
      </c>
      <c r="AH18" s="103">
        <f t="shared" si="12"/>
        <v>0</v>
      </c>
      <c r="AI18" s="83"/>
    </row>
    <row r="19" spans="1:16384" x14ac:dyDescent="0.25">
      <c r="A19" s="24" t="s">
        <v>3</v>
      </c>
      <c r="B19" s="18">
        <f>H19+J19+L19+N19+P19+R19+T19+V19+X19+Z19+AB19+AD19</f>
        <v>2510.1</v>
      </c>
      <c r="C19" s="18">
        <f>C24</f>
        <v>0</v>
      </c>
      <c r="D19" s="18">
        <f>D24</f>
        <v>0</v>
      </c>
      <c r="E19" s="18">
        <f>S19+U19+W19+Y19</f>
        <v>0</v>
      </c>
      <c r="F19" s="17">
        <f t="shared" si="2"/>
        <v>0</v>
      </c>
      <c r="G19" s="18">
        <v>0</v>
      </c>
      <c r="H19" s="18">
        <f>H24</f>
        <v>0</v>
      </c>
      <c r="I19" s="18">
        <f t="shared" ref="I19:AE19" si="18">I24</f>
        <v>0</v>
      </c>
      <c r="J19" s="18">
        <f t="shared" si="18"/>
        <v>0</v>
      </c>
      <c r="K19" s="18">
        <f t="shared" si="18"/>
        <v>0</v>
      </c>
      <c r="L19" s="18">
        <f t="shared" si="18"/>
        <v>0</v>
      </c>
      <c r="M19" s="18">
        <f t="shared" si="18"/>
        <v>0</v>
      </c>
      <c r="N19" s="18">
        <f t="shared" si="18"/>
        <v>0</v>
      </c>
      <c r="O19" s="18">
        <f t="shared" si="18"/>
        <v>0</v>
      </c>
      <c r="P19" s="18">
        <f t="shared" si="18"/>
        <v>0</v>
      </c>
      <c r="Q19" s="18">
        <f t="shared" si="18"/>
        <v>0</v>
      </c>
      <c r="R19" s="18">
        <f t="shared" si="18"/>
        <v>1115.5999999999999</v>
      </c>
      <c r="S19" s="18">
        <f t="shared" si="18"/>
        <v>0</v>
      </c>
      <c r="T19" s="18">
        <f t="shared" si="18"/>
        <v>557.79999999999995</v>
      </c>
      <c r="U19" s="18">
        <f t="shared" si="18"/>
        <v>0</v>
      </c>
      <c r="V19" s="18">
        <f t="shared" si="18"/>
        <v>836.7</v>
      </c>
      <c r="W19" s="18">
        <f t="shared" si="18"/>
        <v>0</v>
      </c>
      <c r="X19" s="18">
        <f t="shared" si="18"/>
        <v>0</v>
      </c>
      <c r="Y19" s="18">
        <f t="shared" si="18"/>
        <v>0</v>
      </c>
      <c r="Z19" s="18">
        <f t="shared" si="18"/>
        <v>0</v>
      </c>
      <c r="AA19" s="18">
        <f t="shared" si="18"/>
        <v>0</v>
      </c>
      <c r="AB19" s="18">
        <f t="shared" si="18"/>
        <v>0</v>
      </c>
      <c r="AC19" s="18">
        <f t="shared" si="18"/>
        <v>0</v>
      </c>
      <c r="AD19" s="18">
        <f t="shared" si="18"/>
        <v>0</v>
      </c>
      <c r="AE19" s="18">
        <f t="shared" si="18"/>
        <v>0</v>
      </c>
      <c r="AF19" s="111"/>
      <c r="AG19" s="99">
        <f t="shared" si="11"/>
        <v>2510.1</v>
      </c>
      <c r="AH19" s="103">
        <f t="shared" si="12"/>
        <v>0</v>
      </c>
      <c r="AI19" s="83"/>
    </row>
    <row r="20" spans="1:16384" s="3" customFormat="1" ht="231" customHeight="1" x14ac:dyDescent="0.25">
      <c r="A20" s="73" t="s">
        <v>20</v>
      </c>
      <c r="B20" s="17">
        <f>B21</f>
        <v>30660.5</v>
      </c>
      <c r="C20" s="17">
        <f>C21</f>
        <v>0</v>
      </c>
      <c r="D20" s="17">
        <f>D21</f>
        <v>0</v>
      </c>
      <c r="E20" s="17">
        <f>E21</f>
        <v>0</v>
      </c>
      <c r="F20" s="17">
        <f t="shared" si="2"/>
        <v>0</v>
      </c>
      <c r="G20" s="17">
        <v>0</v>
      </c>
      <c r="H20" s="17">
        <f>H21</f>
        <v>0</v>
      </c>
      <c r="I20" s="17">
        <f t="shared" ref="I20:AE20" si="19">I21</f>
        <v>0</v>
      </c>
      <c r="J20" s="17">
        <f t="shared" si="19"/>
        <v>0</v>
      </c>
      <c r="K20" s="17">
        <f t="shared" si="19"/>
        <v>0</v>
      </c>
      <c r="L20" s="17">
        <f t="shared" si="19"/>
        <v>0</v>
      </c>
      <c r="M20" s="17">
        <f t="shared" si="19"/>
        <v>0</v>
      </c>
      <c r="N20" s="17">
        <f t="shared" si="19"/>
        <v>2012.6000000000001</v>
      </c>
      <c r="O20" s="17">
        <f t="shared" si="19"/>
        <v>0</v>
      </c>
      <c r="P20" s="17">
        <f t="shared" si="19"/>
        <v>1030.3</v>
      </c>
      <c r="Q20" s="17">
        <f t="shared" si="19"/>
        <v>0</v>
      </c>
      <c r="R20" s="17">
        <f t="shared" si="19"/>
        <v>3965.9</v>
      </c>
      <c r="S20" s="17">
        <f t="shared" si="19"/>
        <v>0</v>
      </c>
      <c r="T20" s="17">
        <f t="shared" si="19"/>
        <v>10768.3</v>
      </c>
      <c r="U20" s="17">
        <f t="shared" si="19"/>
        <v>0</v>
      </c>
      <c r="V20" s="17">
        <f t="shared" si="19"/>
        <v>4878.3999999999996</v>
      </c>
      <c r="W20" s="17">
        <f t="shared" si="19"/>
        <v>0</v>
      </c>
      <c r="X20" s="17">
        <f t="shared" si="19"/>
        <v>4494.6000000000004</v>
      </c>
      <c r="Y20" s="17">
        <f t="shared" si="19"/>
        <v>0</v>
      </c>
      <c r="Z20" s="17">
        <f t="shared" si="19"/>
        <v>650</v>
      </c>
      <c r="AA20" s="17">
        <f t="shared" si="19"/>
        <v>0</v>
      </c>
      <c r="AB20" s="17">
        <f t="shared" si="19"/>
        <v>0</v>
      </c>
      <c r="AC20" s="17">
        <f t="shared" si="19"/>
        <v>0</v>
      </c>
      <c r="AD20" s="17">
        <f t="shared" si="19"/>
        <v>2860.4</v>
      </c>
      <c r="AE20" s="17">
        <f t="shared" si="19"/>
        <v>0</v>
      </c>
      <c r="AF20" s="149"/>
      <c r="AG20" s="99">
        <f t="shared" si="11"/>
        <v>30660.5</v>
      </c>
      <c r="AH20" s="103">
        <f t="shared" si="12"/>
        <v>0</v>
      </c>
      <c r="AI20" s="85"/>
    </row>
    <row r="21" spans="1:16384" s="9" customFormat="1" ht="30" customHeight="1" x14ac:dyDescent="0.25">
      <c r="A21" s="21" t="s">
        <v>0</v>
      </c>
      <c r="B21" s="17">
        <f>B23+B22+B24</f>
        <v>30660.5</v>
      </c>
      <c r="C21" s="17">
        <f>C24+C23+C22</f>
        <v>0</v>
      </c>
      <c r="D21" s="17">
        <f>D23+D22+D24</f>
        <v>0</v>
      </c>
      <c r="E21" s="17">
        <f>E22+E23+E24</f>
        <v>0</v>
      </c>
      <c r="F21" s="17">
        <f t="shared" si="2"/>
        <v>0</v>
      </c>
      <c r="G21" s="17">
        <v>0</v>
      </c>
      <c r="H21" s="17">
        <f>H22+H23+H24</f>
        <v>0</v>
      </c>
      <c r="I21" s="17">
        <f t="shared" ref="I21:AE21" si="20">I22+I23+I24</f>
        <v>0</v>
      </c>
      <c r="J21" s="17">
        <f t="shared" si="20"/>
        <v>0</v>
      </c>
      <c r="K21" s="17">
        <f t="shared" si="20"/>
        <v>0</v>
      </c>
      <c r="L21" s="17">
        <f t="shared" si="20"/>
        <v>0</v>
      </c>
      <c r="M21" s="17">
        <f t="shared" si="20"/>
        <v>0</v>
      </c>
      <c r="N21" s="17">
        <f t="shared" si="20"/>
        <v>2012.6000000000001</v>
      </c>
      <c r="O21" s="17">
        <f t="shared" si="20"/>
        <v>0</v>
      </c>
      <c r="P21" s="17">
        <f t="shared" si="20"/>
        <v>1030.3</v>
      </c>
      <c r="Q21" s="17">
        <f t="shared" si="20"/>
        <v>0</v>
      </c>
      <c r="R21" s="17">
        <f t="shared" si="20"/>
        <v>3965.9</v>
      </c>
      <c r="S21" s="17">
        <f t="shared" si="20"/>
        <v>0</v>
      </c>
      <c r="T21" s="17">
        <f t="shared" si="20"/>
        <v>10768.3</v>
      </c>
      <c r="U21" s="17">
        <f t="shared" si="20"/>
        <v>0</v>
      </c>
      <c r="V21" s="17">
        <f t="shared" si="20"/>
        <v>4878.3999999999996</v>
      </c>
      <c r="W21" s="17">
        <f t="shared" si="20"/>
        <v>0</v>
      </c>
      <c r="X21" s="17">
        <f t="shared" si="20"/>
        <v>4494.6000000000004</v>
      </c>
      <c r="Y21" s="17">
        <f t="shared" si="20"/>
        <v>0</v>
      </c>
      <c r="Z21" s="17">
        <f t="shared" si="20"/>
        <v>650</v>
      </c>
      <c r="AA21" s="17">
        <f t="shared" si="20"/>
        <v>0</v>
      </c>
      <c r="AB21" s="17">
        <f t="shared" si="20"/>
        <v>0</v>
      </c>
      <c r="AC21" s="17">
        <f t="shared" si="20"/>
        <v>0</v>
      </c>
      <c r="AD21" s="17">
        <f t="shared" si="20"/>
        <v>2860.4</v>
      </c>
      <c r="AE21" s="17">
        <f t="shared" si="20"/>
        <v>0</v>
      </c>
      <c r="AF21" s="150"/>
      <c r="AG21" s="99">
        <f t="shared" si="11"/>
        <v>30660.5</v>
      </c>
      <c r="AH21" s="103">
        <f t="shared" si="12"/>
        <v>0</v>
      </c>
      <c r="AI21" s="85"/>
    </row>
    <row r="22" spans="1:16384" ht="33" customHeight="1" x14ac:dyDescent="0.25">
      <c r="A22" s="22" t="s">
        <v>26</v>
      </c>
      <c r="B22" s="18">
        <f>B27+B32+B37</f>
        <v>15172.900000000001</v>
      </c>
      <c r="C22" s="91">
        <f>C27+C32+C37</f>
        <v>0</v>
      </c>
      <c r="D22" s="91">
        <f>D27+D32+D37</f>
        <v>0</v>
      </c>
      <c r="E22" s="18">
        <f>E27+E32+E37</f>
        <v>0</v>
      </c>
      <c r="F22" s="17">
        <f t="shared" si="2"/>
        <v>0</v>
      </c>
      <c r="G22" s="17">
        <v>0</v>
      </c>
      <c r="H22" s="18">
        <f>H27+H32+H37</f>
        <v>0</v>
      </c>
      <c r="I22" s="18">
        <f t="shared" ref="I22:AE22" si="21">I27+I32+I37</f>
        <v>0</v>
      </c>
      <c r="J22" s="18">
        <f t="shared" si="21"/>
        <v>0</v>
      </c>
      <c r="K22" s="18">
        <f t="shared" si="21"/>
        <v>0</v>
      </c>
      <c r="L22" s="18">
        <f t="shared" si="21"/>
        <v>0</v>
      </c>
      <c r="M22" s="18">
        <f t="shared" si="21"/>
        <v>0</v>
      </c>
      <c r="N22" s="18">
        <f t="shared" si="21"/>
        <v>58.7</v>
      </c>
      <c r="O22" s="18">
        <f t="shared" si="21"/>
        <v>0</v>
      </c>
      <c r="P22" s="18">
        <f t="shared" si="21"/>
        <v>143.80000000000001</v>
      </c>
      <c r="Q22" s="18">
        <f t="shared" si="21"/>
        <v>0</v>
      </c>
      <c r="R22" s="18">
        <f t="shared" si="21"/>
        <v>400</v>
      </c>
      <c r="S22" s="18">
        <f t="shared" si="21"/>
        <v>0</v>
      </c>
      <c r="T22" s="18">
        <f t="shared" si="21"/>
        <v>7640.7</v>
      </c>
      <c r="U22" s="18">
        <f t="shared" si="21"/>
        <v>0</v>
      </c>
      <c r="V22" s="18">
        <f t="shared" si="21"/>
        <v>989.2</v>
      </c>
      <c r="W22" s="18">
        <f t="shared" si="21"/>
        <v>0</v>
      </c>
      <c r="X22" s="18">
        <f t="shared" si="21"/>
        <v>4484.5</v>
      </c>
      <c r="Y22" s="18">
        <f t="shared" si="21"/>
        <v>0</v>
      </c>
      <c r="Z22" s="18">
        <f t="shared" si="21"/>
        <v>325</v>
      </c>
      <c r="AA22" s="18">
        <f t="shared" si="21"/>
        <v>0</v>
      </c>
      <c r="AB22" s="18">
        <f t="shared" si="21"/>
        <v>0</v>
      </c>
      <c r="AC22" s="18">
        <f t="shared" si="21"/>
        <v>0</v>
      </c>
      <c r="AD22" s="18">
        <f t="shared" si="21"/>
        <v>1131</v>
      </c>
      <c r="AE22" s="18">
        <f t="shared" si="21"/>
        <v>0</v>
      </c>
      <c r="AF22" s="150"/>
      <c r="AG22" s="99">
        <f t="shared" si="11"/>
        <v>15172.900000000001</v>
      </c>
      <c r="AH22" s="103">
        <f t="shared" si="12"/>
        <v>0</v>
      </c>
      <c r="AI22" s="83"/>
    </row>
    <row r="23" spans="1:16384" ht="25.5" customHeight="1" x14ac:dyDescent="0.25">
      <c r="A23" s="23" t="s">
        <v>2</v>
      </c>
      <c r="B23" s="18">
        <f>B28+B33+B38</f>
        <v>12977.499999999998</v>
      </c>
      <c r="C23" s="18">
        <f t="shared" ref="C23:D23" si="22">C28+C33+C38</f>
        <v>0</v>
      </c>
      <c r="D23" s="18">
        <f t="shared" si="22"/>
        <v>0</v>
      </c>
      <c r="E23" s="18">
        <f>E28+E33+E38</f>
        <v>0</v>
      </c>
      <c r="F23" s="17">
        <f t="shared" si="2"/>
        <v>0</v>
      </c>
      <c r="G23" s="17">
        <v>0</v>
      </c>
      <c r="H23" s="18">
        <f>H28+H33+H38</f>
        <v>0</v>
      </c>
      <c r="I23" s="18">
        <f t="shared" ref="I23:AE23" si="23">I28+I33+I38</f>
        <v>0</v>
      </c>
      <c r="J23" s="18">
        <f t="shared" si="23"/>
        <v>0</v>
      </c>
      <c r="K23" s="18">
        <f t="shared" si="23"/>
        <v>0</v>
      </c>
      <c r="L23" s="18">
        <f t="shared" si="23"/>
        <v>0</v>
      </c>
      <c r="M23" s="18">
        <f t="shared" si="23"/>
        <v>0</v>
      </c>
      <c r="N23" s="18">
        <f t="shared" si="23"/>
        <v>1953.9</v>
      </c>
      <c r="O23" s="18">
        <f t="shared" si="23"/>
        <v>0</v>
      </c>
      <c r="P23" s="18">
        <f t="shared" si="23"/>
        <v>886.5</v>
      </c>
      <c r="Q23" s="18">
        <f t="shared" si="23"/>
        <v>0</v>
      </c>
      <c r="R23" s="18">
        <f t="shared" si="23"/>
        <v>2450.3000000000002</v>
      </c>
      <c r="S23" s="18">
        <f t="shared" si="23"/>
        <v>0</v>
      </c>
      <c r="T23" s="18">
        <f t="shared" si="23"/>
        <v>2569.7999999999997</v>
      </c>
      <c r="U23" s="18">
        <f t="shared" si="23"/>
        <v>0</v>
      </c>
      <c r="V23" s="18">
        <f t="shared" si="23"/>
        <v>3052.5</v>
      </c>
      <c r="W23" s="18">
        <f t="shared" si="23"/>
        <v>0</v>
      </c>
      <c r="X23" s="18">
        <f t="shared" si="23"/>
        <v>10.1</v>
      </c>
      <c r="Y23" s="18">
        <f t="shared" si="23"/>
        <v>0</v>
      </c>
      <c r="Z23" s="18">
        <f t="shared" si="23"/>
        <v>325</v>
      </c>
      <c r="AA23" s="18">
        <f t="shared" si="23"/>
        <v>0</v>
      </c>
      <c r="AB23" s="18">
        <f t="shared" si="23"/>
        <v>0</v>
      </c>
      <c r="AC23" s="18">
        <f t="shared" si="23"/>
        <v>0</v>
      </c>
      <c r="AD23" s="18">
        <f t="shared" si="23"/>
        <v>1729.4</v>
      </c>
      <c r="AE23" s="18">
        <f t="shared" si="23"/>
        <v>0</v>
      </c>
      <c r="AF23" s="150"/>
      <c r="AG23" s="99">
        <f t="shared" si="11"/>
        <v>12977.5</v>
      </c>
      <c r="AH23" s="103">
        <f t="shared" si="12"/>
        <v>0</v>
      </c>
      <c r="AI23" s="83"/>
    </row>
    <row r="24" spans="1:16384" ht="25.5" customHeight="1" x14ac:dyDescent="0.25">
      <c r="A24" s="24" t="s">
        <v>3</v>
      </c>
      <c r="B24" s="18">
        <f>B29+B34+B39</f>
        <v>2510.1</v>
      </c>
      <c r="C24" s="18">
        <f t="shared" ref="C24:E24" si="24">C29+C34+C39</f>
        <v>0</v>
      </c>
      <c r="D24" s="18">
        <f t="shared" si="24"/>
        <v>0</v>
      </c>
      <c r="E24" s="18">
        <f t="shared" si="24"/>
        <v>0</v>
      </c>
      <c r="F24" s="17">
        <f t="shared" si="2"/>
        <v>0</v>
      </c>
      <c r="G24" s="17">
        <v>0</v>
      </c>
      <c r="H24" s="18">
        <f>H29+H34+H39</f>
        <v>0</v>
      </c>
      <c r="I24" s="18">
        <f t="shared" ref="I24:AE24" si="25">I29+I34+I39</f>
        <v>0</v>
      </c>
      <c r="J24" s="18">
        <f t="shared" si="25"/>
        <v>0</v>
      </c>
      <c r="K24" s="18">
        <f t="shared" si="25"/>
        <v>0</v>
      </c>
      <c r="L24" s="18">
        <f t="shared" si="25"/>
        <v>0</v>
      </c>
      <c r="M24" s="18">
        <f t="shared" si="25"/>
        <v>0</v>
      </c>
      <c r="N24" s="18">
        <f t="shared" si="25"/>
        <v>0</v>
      </c>
      <c r="O24" s="18">
        <f t="shared" si="25"/>
        <v>0</v>
      </c>
      <c r="P24" s="18">
        <f t="shared" si="25"/>
        <v>0</v>
      </c>
      <c r="Q24" s="18">
        <f t="shared" si="25"/>
        <v>0</v>
      </c>
      <c r="R24" s="18">
        <f t="shared" si="25"/>
        <v>1115.5999999999999</v>
      </c>
      <c r="S24" s="18">
        <f t="shared" si="25"/>
        <v>0</v>
      </c>
      <c r="T24" s="18">
        <f t="shared" si="25"/>
        <v>557.79999999999995</v>
      </c>
      <c r="U24" s="18">
        <f t="shared" si="25"/>
        <v>0</v>
      </c>
      <c r="V24" s="18">
        <f t="shared" si="25"/>
        <v>836.7</v>
      </c>
      <c r="W24" s="18">
        <f t="shared" si="25"/>
        <v>0</v>
      </c>
      <c r="X24" s="18">
        <f t="shared" si="25"/>
        <v>0</v>
      </c>
      <c r="Y24" s="18">
        <f t="shared" si="25"/>
        <v>0</v>
      </c>
      <c r="Z24" s="18">
        <f t="shared" si="25"/>
        <v>0</v>
      </c>
      <c r="AA24" s="18">
        <f t="shared" si="25"/>
        <v>0</v>
      </c>
      <c r="AB24" s="18">
        <f t="shared" si="25"/>
        <v>0</v>
      </c>
      <c r="AC24" s="18">
        <f t="shared" si="25"/>
        <v>0</v>
      </c>
      <c r="AD24" s="18">
        <f t="shared" si="25"/>
        <v>0</v>
      </c>
      <c r="AE24" s="18">
        <f t="shared" si="25"/>
        <v>0</v>
      </c>
      <c r="AF24" s="151"/>
      <c r="AG24" s="99">
        <f t="shared" si="11"/>
        <v>2510.1</v>
      </c>
      <c r="AH24" s="103">
        <f t="shared" si="12"/>
        <v>0</v>
      </c>
      <c r="AI24" s="83"/>
    </row>
    <row r="25" spans="1:16384" ht="25.5" customHeight="1" x14ac:dyDescent="0.25">
      <c r="A25" s="100" t="s">
        <v>52</v>
      </c>
      <c r="B25" s="18">
        <f>B26</f>
        <v>29935.799999999996</v>
      </c>
      <c r="C25" s="18">
        <f t="shared" ref="C25:E25" si="26">C26</f>
        <v>0</v>
      </c>
      <c r="D25" s="18">
        <f t="shared" si="26"/>
        <v>0</v>
      </c>
      <c r="E25" s="18">
        <f t="shared" si="26"/>
        <v>0</v>
      </c>
      <c r="F25" s="17">
        <f t="shared" si="2"/>
        <v>0</v>
      </c>
      <c r="G25" s="17">
        <v>0</v>
      </c>
      <c r="H25" s="18">
        <f>H26</f>
        <v>0</v>
      </c>
      <c r="I25" s="18">
        <f t="shared" ref="I25:AE25" si="27">I26</f>
        <v>0</v>
      </c>
      <c r="J25" s="18">
        <f t="shared" si="27"/>
        <v>0</v>
      </c>
      <c r="K25" s="18">
        <f t="shared" si="27"/>
        <v>0</v>
      </c>
      <c r="L25" s="18">
        <f t="shared" si="27"/>
        <v>0</v>
      </c>
      <c r="M25" s="18">
        <f t="shared" si="27"/>
        <v>0</v>
      </c>
      <c r="N25" s="18">
        <f t="shared" si="27"/>
        <v>2012.6000000000001</v>
      </c>
      <c r="O25" s="18">
        <f t="shared" si="27"/>
        <v>0</v>
      </c>
      <c r="P25" s="18">
        <f t="shared" si="27"/>
        <v>1018.8</v>
      </c>
      <c r="Q25" s="18">
        <f t="shared" si="27"/>
        <v>0</v>
      </c>
      <c r="R25" s="18">
        <f t="shared" si="27"/>
        <v>3941.6</v>
      </c>
      <c r="S25" s="18">
        <f t="shared" si="27"/>
        <v>0</v>
      </c>
      <c r="T25" s="18">
        <f t="shared" si="27"/>
        <v>10079.399999999998</v>
      </c>
      <c r="U25" s="18">
        <f t="shared" si="27"/>
        <v>0</v>
      </c>
      <c r="V25" s="18">
        <f t="shared" si="27"/>
        <v>4878.3999999999996</v>
      </c>
      <c r="W25" s="18">
        <f t="shared" si="27"/>
        <v>0</v>
      </c>
      <c r="X25" s="18">
        <f t="shared" si="27"/>
        <v>4494.6000000000004</v>
      </c>
      <c r="Y25" s="18">
        <f t="shared" si="27"/>
        <v>0</v>
      </c>
      <c r="Z25" s="18">
        <f t="shared" si="27"/>
        <v>650</v>
      </c>
      <c r="AA25" s="18">
        <f t="shared" si="27"/>
        <v>0</v>
      </c>
      <c r="AB25" s="18">
        <f t="shared" si="27"/>
        <v>0</v>
      </c>
      <c r="AC25" s="18">
        <f t="shared" si="27"/>
        <v>0</v>
      </c>
      <c r="AD25" s="18">
        <f t="shared" si="27"/>
        <v>2860.4</v>
      </c>
      <c r="AE25" s="18">
        <f t="shared" si="27"/>
        <v>0</v>
      </c>
      <c r="AF25" s="112"/>
      <c r="AG25" s="99">
        <f t="shared" ref="AG25:AG88" si="28">H25+J25+L25+N25+P25+R25+T25+V25+X25+Z25+AB25+AD25</f>
        <v>29935.799999999996</v>
      </c>
      <c r="AH25" s="103">
        <f t="shared" ref="AH25:AH88" si="29">I25</f>
        <v>0</v>
      </c>
      <c r="AI25" s="83"/>
    </row>
    <row r="26" spans="1:16384" ht="25.5" customHeight="1" x14ac:dyDescent="0.25">
      <c r="A26" s="100" t="s">
        <v>0</v>
      </c>
      <c r="B26" s="18">
        <f>B27+B28+B29</f>
        <v>29935.799999999996</v>
      </c>
      <c r="C26" s="17">
        <f>C27+C28+C29</f>
        <v>0</v>
      </c>
      <c r="D26" s="17">
        <f t="shared" ref="D26:E26" si="30">D27+D28+D29</f>
        <v>0</v>
      </c>
      <c r="E26" s="17">
        <f t="shared" si="30"/>
        <v>0</v>
      </c>
      <c r="F26" s="17">
        <f t="shared" si="2"/>
        <v>0</v>
      </c>
      <c r="G26" s="17">
        <v>0</v>
      </c>
      <c r="H26" s="17">
        <f>H27+H28+H29</f>
        <v>0</v>
      </c>
      <c r="I26" s="17">
        <f t="shared" ref="I26:AE26" si="31">I27+I28+I29</f>
        <v>0</v>
      </c>
      <c r="J26" s="17">
        <f t="shared" si="31"/>
        <v>0</v>
      </c>
      <c r="K26" s="17">
        <f t="shared" si="31"/>
        <v>0</v>
      </c>
      <c r="L26" s="17">
        <f t="shared" si="31"/>
        <v>0</v>
      </c>
      <c r="M26" s="17">
        <f t="shared" si="31"/>
        <v>0</v>
      </c>
      <c r="N26" s="17">
        <f t="shared" si="31"/>
        <v>2012.6000000000001</v>
      </c>
      <c r="O26" s="17">
        <f t="shared" si="31"/>
        <v>0</v>
      </c>
      <c r="P26" s="17">
        <f t="shared" si="31"/>
        <v>1018.8</v>
      </c>
      <c r="Q26" s="17">
        <f t="shared" si="31"/>
        <v>0</v>
      </c>
      <c r="R26" s="17">
        <f t="shared" si="31"/>
        <v>3941.6</v>
      </c>
      <c r="S26" s="17">
        <f t="shared" si="31"/>
        <v>0</v>
      </c>
      <c r="T26" s="17">
        <f t="shared" si="31"/>
        <v>10079.399999999998</v>
      </c>
      <c r="U26" s="17">
        <f t="shared" si="31"/>
        <v>0</v>
      </c>
      <c r="V26" s="17">
        <f t="shared" si="31"/>
        <v>4878.3999999999996</v>
      </c>
      <c r="W26" s="17">
        <f t="shared" si="31"/>
        <v>0</v>
      </c>
      <c r="X26" s="17">
        <f t="shared" si="31"/>
        <v>4494.6000000000004</v>
      </c>
      <c r="Y26" s="17">
        <f t="shared" si="31"/>
        <v>0</v>
      </c>
      <c r="Z26" s="17">
        <f t="shared" si="31"/>
        <v>650</v>
      </c>
      <c r="AA26" s="17">
        <f t="shared" si="31"/>
        <v>0</v>
      </c>
      <c r="AB26" s="17">
        <f t="shared" si="31"/>
        <v>0</v>
      </c>
      <c r="AC26" s="17">
        <f t="shared" si="31"/>
        <v>0</v>
      </c>
      <c r="AD26" s="17">
        <f t="shared" si="31"/>
        <v>2860.4</v>
      </c>
      <c r="AE26" s="17">
        <f t="shared" si="31"/>
        <v>0</v>
      </c>
      <c r="AF26" s="113"/>
      <c r="AG26" s="99">
        <f t="shared" si="28"/>
        <v>29935.799999999996</v>
      </c>
      <c r="AH26" s="103">
        <f t="shared" si="29"/>
        <v>0</v>
      </c>
      <c r="AI26" s="83"/>
    </row>
    <row r="27" spans="1:16384" ht="25.5" customHeight="1" x14ac:dyDescent="0.25">
      <c r="A27" s="101" t="s">
        <v>26</v>
      </c>
      <c r="B27" s="18">
        <f>H27+J27+L27+N27+P27+R27+T27+V27+X27+Z27+AB27+AD27</f>
        <v>14914.6</v>
      </c>
      <c r="C27" s="17">
        <f>H27</f>
        <v>0</v>
      </c>
      <c r="D27" s="17">
        <v>0</v>
      </c>
      <c r="E27" s="18">
        <f>I27+K27+M27+O27+Q27+S27+U27+W27+Y27+AA27+AC27+AE27</f>
        <v>0</v>
      </c>
      <c r="F27" s="17">
        <f t="shared" si="2"/>
        <v>0</v>
      </c>
      <c r="G27" s="17">
        <v>0</v>
      </c>
      <c r="H27" s="105">
        <v>0</v>
      </c>
      <c r="I27" s="105">
        <v>0</v>
      </c>
      <c r="J27" s="105">
        <v>0</v>
      </c>
      <c r="K27" s="105"/>
      <c r="L27" s="105">
        <v>0</v>
      </c>
      <c r="M27" s="105"/>
      <c r="N27" s="105">
        <v>58.7</v>
      </c>
      <c r="O27" s="105"/>
      <c r="P27" s="105">
        <v>143.80000000000001</v>
      </c>
      <c r="Q27" s="105"/>
      <c r="R27" s="105">
        <v>400</v>
      </c>
      <c r="S27" s="105"/>
      <c r="T27" s="105">
        <v>7382.4</v>
      </c>
      <c r="U27" s="105"/>
      <c r="V27" s="105">
        <v>989.2</v>
      </c>
      <c r="W27" s="105"/>
      <c r="X27" s="105">
        <v>4484.5</v>
      </c>
      <c r="Y27" s="105"/>
      <c r="Z27" s="105">
        <v>325</v>
      </c>
      <c r="AA27" s="105"/>
      <c r="AB27" s="105">
        <v>0</v>
      </c>
      <c r="AC27" s="105"/>
      <c r="AD27" s="105">
        <v>1131</v>
      </c>
      <c r="AE27" s="105"/>
      <c r="AF27" s="113"/>
      <c r="AG27" s="99">
        <f t="shared" si="28"/>
        <v>14914.6</v>
      </c>
      <c r="AH27" s="103">
        <f t="shared" si="29"/>
        <v>0</v>
      </c>
      <c r="AI27" s="83"/>
    </row>
    <row r="28" spans="1:16384" ht="25.5" customHeight="1" x14ac:dyDescent="0.25">
      <c r="A28" s="101" t="s">
        <v>2</v>
      </c>
      <c r="B28" s="18">
        <f t="shared" ref="B28:B39" si="32">H28+J28+L28+N28+P28+R28+T28+V28+X28+Z28+AB28+AD28</f>
        <v>12511.099999999999</v>
      </c>
      <c r="C28" s="17">
        <f t="shared" ref="C28:C29" si="33">H28</f>
        <v>0</v>
      </c>
      <c r="D28" s="17">
        <v>0</v>
      </c>
      <c r="E28" s="18">
        <f>I28+K28+M28+O28+Q28+S28+U28+W28+Y28+AA28+AC28+AE28</f>
        <v>0</v>
      </c>
      <c r="F28" s="17">
        <f t="shared" si="2"/>
        <v>0</v>
      </c>
      <c r="G28" s="17">
        <v>0</v>
      </c>
      <c r="H28" s="105">
        <v>0</v>
      </c>
      <c r="I28" s="105">
        <v>0</v>
      </c>
      <c r="J28" s="105">
        <v>0</v>
      </c>
      <c r="K28" s="105"/>
      <c r="L28" s="105">
        <v>0</v>
      </c>
      <c r="M28" s="105"/>
      <c r="N28" s="105">
        <v>1953.9</v>
      </c>
      <c r="O28" s="105"/>
      <c r="P28" s="105">
        <v>875</v>
      </c>
      <c r="Q28" s="105"/>
      <c r="R28" s="105">
        <v>2426</v>
      </c>
      <c r="S28" s="105"/>
      <c r="T28" s="105">
        <v>2139.1999999999998</v>
      </c>
      <c r="U28" s="105"/>
      <c r="V28" s="105">
        <v>3052.5</v>
      </c>
      <c r="W28" s="105"/>
      <c r="X28" s="105">
        <v>10.1</v>
      </c>
      <c r="Y28" s="105"/>
      <c r="Z28" s="105">
        <v>325</v>
      </c>
      <c r="AA28" s="105"/>
      <c r="AB28" s="105">
        <v>0</v>
      </c>
      <c r="AC28" s="105"/>
      <c r="AD28" s="105">
        <v>1729.4</v>
      </c>
      <c r="AE28" s="105"/>
      <c r="AF28" s="114"/>
      <c r="AG28" s="99">
        <f t="shared" si="28"/>
        <v>12511.099999999999</v>
      </c>
      <c r="AH28" s="103">
        <f t="shared" si="29"/>
        <v>0</v>
      </c>
      <c r="AI28" s="83"/>
    </row>
    <row r="29" spans="1:16384" ht="25.5" customHeight="1" x14ac:dyDescent="0.25">
      <c r="A29" s="101" t="s">
        <v>3</v>
      </c>
      <c r="B29" s="18">
        <f t="shared" si="32"/>
        <v>2510.1</v>
      </c>
      <c r="C29" s="17">
        <f t="shared" si="33"/>
        <v>0</v>
      </c>
      <c r="D29" s="106">
        <v>0</v>
      </c>
      <c r="E29" s="18">
        <f t="shared" ref="E29" si="34">I29+K29+M29+O29+Q29+S29+U29+W29+Y29+AA29+AC29+AE29</f>
        <v>0</v>
      </c>
      <c r="F29" s="17">
        <f t="shared" si="2"/>
        <v>0</v>
      </c>
      <c r="G29" s="17">
        <v>0</v>
      </c>
      <c r="H29" s="106">
        <v>0</v>
      </c>
      <c r="I29" s="106">
        <v>0</v>
      </c>
      <c r="J29" s="106">
        <v>0</v>
      </c>
      <c r="K29" s="106"/>
      <c r="L29" s="106">
        <v>0</v>
      </c>
      <c r="M29" s="106"/>
      <c r="N29" s="106">
        <v>0</v>
      </c>
      <c r="O29" s="106"/>
      <c r="P29" s="106">
        <v>0</v>
      </c>
      <c r="Q29" s="106"/>
      <c r="R29" s="106">
        <v>1115.5999999999999</v>
      </c>
      <c r="S29" s="106"/>
      <c r="T29" s="106">
        <v>557.79999999999995</v>
      </c>
      <c r="U29" s="106"/>
      <c r="V29" s="106">
        <v>836.7</v>
      </c>
      <c r="W29" s="106"/>
      <c r="X29" s="106">
        <v>0</v>
      </c>
      <c r="Y29" s="106"/>
      <c r="Z29" s="106">
        <v>0</v>
      </c>
      <c r="AA29" s="106"/>
      <c r="AB29" s="106">
        <v>0</v>
      </c>
      <c r="AC29" s="106"/>
      <c r="AD29" s="106">
        <v>0</v>
      </c>
      <c r="AE29" s="106"/>
      <c r="AF29" s="115"/>
      <c r="AG29" s="99">
        <f t="shared" si="28"/>
        <v>2510.1</v>
      </c>
      <c r="AH29" s="103">
        <f t="shared" si="29"/>
        <v>0</v>
      </c>
      <c r="AI29" s="83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  <c r="WPA29" s="24"/>
      <c r="WPB29" s="24"/>
      <c r="WPC29" s="24"/>
      <c r="WPD29" s="24"/>
      <c r="WPE29" s="24"/>
      <c r="WPF29" s="24"/>
      <c r="WPG29" s="24"/>
      <c r="WPH29" s="24"/>
      <c r="WPI29" s="24"/>
      <c r="WPJ29" s="24"/>
      <c r="WPK29" s="24"/>
      <c r="WPL29" s="24"/>
      <c r="WPM29" s="24"/>
      <c r="WPN29" s="24"/>
      <c r="WPO29" s="24"/>
      <c r="WPP29" s="24"/>
      <c r="WPQ29" s="24"/>
      <c r="WPR29" s="24"/>
      <c r="WPS29" s="24"/>
      <c r="WPT29" s="24"/>
      <c r="WPU29" s="24"/>
      <c r="WPV29" s="24"/>
      <c r="WPW29" s="24"/>
      <c r="WPX29" s="24"/>
      <c r="WPY29" s="24"/>
      <c r="WPZ29" s="24"/>
      <c r="WQA29" s="24"/>
      <c r="WQB29" s="24"/>
      <c r="WQC29" s="24"/>
      <c r="WQD29" s="24"/>
      <c r="WQE29" s="24"/>
      <c r="WQF29" s="24"/>
      <c r="WQG29" s="24"/>
      <c r="WQH29" s="24"/>
      <c r="WQI29" s="24"/>
      <c r="WQJ29" s="24"/>
      <c r="WQK29" s="24"/>
      <c r="WQL29" s="24"/>
      <c r="WQM29" s="24"/>
      <c r="WQN29" s="24"/>
      <c r="WQO29" s="24"/>
      <c r="WQP29" s="24"/>
      <c r="WQQ29" s="24"/>
      <c r="WQR29" s="24"/>
      <c r="WQS29" s="24"/>
      <c r="WQT29" s="24"/>
      <c r="WQU29" s="24"/>
      <c r="WQV29" s="24"/>
      <c r="WQW29" s="24"/>
      <c r="WQX29" s="24"/>
      <c r="WQY29" s="24"/>
      <c r="WQZ29" s="24"/>
      <c r="WRA29" s="24"/>
      <c r="WRB29" s="24"/>
      <c r="WRC29" s="24"/>
      <c r="WRD29" s="24"/>
      <c r="WRE29" s="24"/>
      <c r="WRF29" s="24"/>
      <c r="WRG29" s="24"/>
      <c r="WRH29" s="24"/>
      <c r="WRI29" s="24"/>
      <c r="WRJ29" s="24"/>
      <c r="WRK29" s="24"/>
      <c r="WRL29" s="24"/>
      <c r="WRM29" s="24"/>
      <c r="WRN29" s="24"/>
      <c r="WRO29" s="24"/>
      <c r="WRP29" s="24"/>
      <c r="WRQ29" s="24"/>
      <c r="WRR29" s="24"/>
      <c r="WRS29" s="24"/>
      <c r="WRT29" s="24"/>
      <c r="WRU29" s="24"/>
      <c r="WRV29" s="24"/>
      <c r="WRW29" s="24"/>
      <c r="WRX29" s="24"/>
      <c r="WRY29" s="24"/>
      <c r="WRZ29" s="24"/>
      <c r="WSA29" s="24"/>
      <c r="WSB29" s="24"/>
      <c r="WSC29" s="24"/>
      <c r="WSD29" s="24"/>
      <c r="WSE29" s="24"/>
      <c r="WSF29" s="24"/>
      <c r="WSG29" s="24"/>
      <c r="WSH29" s="24"/>
      <c r="WSI29" s="24"/>
      <c r="WSJ29" s="24"/>
      <c r="WSK29" s="24"/>
      <c r="WSL29" s="24"/>
      <c r="WSM29" s="24"/>
      <c r="WSN29" s="24"/>
      <c r="WSO29" s="24"/>
      <c r="WSP29" s="24"/>
      <c r="WSQ29" s="24"/>
      <c r="WSR29" s="24"/>
      <c r="WSS29" s="24"/>
      <c r="WST29" s="24"/>
      <c r="WSU29" s="24"/>
      <c r="WSV29" s="24"/>
      <c r="WSW29" s="24"/>
      <c r="WSX29" s="24"/>
      <c r="WSY29" s="24"/>
      <c r="WSZ29" s="24"/>
      <c r="WTA29" s="24"/>
      <c r="WTB29" s="24"/>
      <c r="WTC29" s="24"/>
      <c r="WTD29" s="24"/>
      <c r="WTE29" s="24"/>
      <c r="WTF29" s="24"/>
      <c r="WTG29" s="24"/>
      <c r="WTH29" s="24"/>
      <c r="WTI29" s="24"/>
      <c r="WTJ29" s="24"/>
      <c r="WTK29" s="24"/>
      <c r="WTL29" s="24"/>
      <c r="WTM29" s="24"/>
      <c r="WTN29" s="24"/>
      <c r="WTO29" s="24"/>
      <c r="WTP29" s="24"/>
      <c r="WTQ29" s="24"/>
      <c r="WTR29" s="24"/>
      <c r="WTS29" s="24"/>
      <c r="WTT29" s="24"/>
      <c r="WTU29" s="24"/>
      <c r="WTV29" s="24"/>
      <c r="WTW29" s="24"/>
      <c r="WTX29" s="24"/>
      <c r="WTY29" s="24"/>
      <c r="WTZ29" s="24"/>
      <c r="WUA29" s="24"/>
      <c r="WUB29" s="24"/>
      <c r="WUC29" s="24"/>
      <c r="WUD29" s="24"/>
      <c r="WUE29" s="24"/>
      <c r="WUF29" s="24"/>
      <c r="WUG29" s="24"/>
      <c r="WUH29" s="24"/>
      <c r="WUI29" s="24"/>
      <c r="WUJ29" s="24"/>
      <c r="WUK29" s="24"/>
      <c r="WUL29" s="24"/>
      <c r="WUM29" s="24"/>
      <c r="WUN29" s="24"/>
      <c r="WUO29" s="24"/>
      <c r="WUP29" s="24"/>
      <c r="WUQ29" s="24"/>
      <c r="WUR29" s="24"/>
      <c r="WUS29" s="24"/>
      <c r="WUT29" s="24"/>
      <c r="WUU29" s="24"/>
      <c r="WUV29" s="24"/>
      <c r="WUW29" s="24"/>
      <c r="WUX29" s="24"/>
      <c r="WUY29" s="24"/>
      <c r="WUZ29" s="24"/>
      <c r="WVA29" s="24"/>
      <c r="WVB29" s="24"/>
      <c r="WVC29" s="24"/>
      <c r="WVD29" s="24"/>
      <c r="WVE29" s="24"/>
      <c r="WVF29" s="24"/>
      <c r="WVG29" s="24"/>
      <c r="WVH29" s="24"/>
      <c r="WVI29" s="24"/>
      <c r="WVJ29" s="24"/>
      <c r="WVK29" s="24"/>
      <c r="WVL29" s="24"/>
      <c r="WVM29" s="24"/>
      <c r="WVN29" s="24"/>
      <c r="WVO29" s="24"/>
      <c r="WVP29" s="24"/>
      <c r="WVQ29" s="24"/>
      <c r="WVR29" s="24"/>
      <c r="WVS29" s="24"/>
      <c r="WVT29" s="24"/>
      <c r="WVU29" s="24"/>
      <c r="WVV29" s="24"/>
      <c r="WVW29" s="24"/>
      <c r="WVX29" s="24"/>
      <c r="WVY29" s="24"/>
      <c r="WVZ29" s="24"/>
      <c r="WWA29" s="24"/>
      <c r="WWB29" s="24"/>
      <c r="WWC29" s="24"/>
      <c r="WWD29" s="24"/>
      <c r="WWE29" s="24"/>
      <c r="WWF29" s="24"/>
      <c r="WWG29" s="24"/>
      <c r="WWH29" s="24"/>
      <c r="WWI29" s="24"/>
      <c r="WWJ29" s="24"/>
      <c r="WWK29" s="24"/>
      <c r="WWL29" s="24"/>
      <c r="WWM29" s="24"/>
      <c r="WWN29" s="24"/>
      <c r="WWO29" s="24"/>
      <c r="WWP29" s="24"/>
      <c r="WWQ29" s="24"/>
      <c r="WWR29" s="24"/>
      <c r="WWS29" s="24"/>
      <c r="WWT29" s="24"/>
      <c r="WWU29" s="24"/>
      <c r="WWV29" s="24"/>
      <c r="WWW29" s="24"/>
      <c r="WWX29" s="24"/>
      <c r="WWY29" s="24"/>
      <c r="WWZ29" s="24"/>
      <c r="WXA29" s="24"/>
      <c r="WXB29" s="24"/>
      <c r="WXC29" s="24"/>
      <c r="WXD29" s="24"/>
      <c r="WXE29" s="24"/>
      <c r="WXF29" s="24"/>
      <c r="WXG29" s="24"/>
      <c r="WXH29" s="24"/>
      <c r="WXI29" s="24"/>
      <c r="WXJ29" s="24"/>
      <c r="WXK29" s="24"/>
      <c r="WXL29" s="24"/>
      <c r="WXM29" s="24"/>
      <c r="WXN29" s="24"/>
      <c r="WXO29" s="24"/>
      <c r="WXP29" s="24"/>
      <c r="WXQ29" s="24"/>
      <c r="WXR29" s="24"/>
      <c r="WXS29" s="24"/>
      <c r="WXT29" s="24"/>
      <c r="WXU29" s="24"/>
      <c r="WXV29" s="24"/>
      <c r="WXW29" s="24"/>
      <c r="WXX29" s="24"/>
      <c r="WXY29" s="24"/>
      <c r="WXZ29" s="24"/>
      <c r="WYA29" s="24"/>
      <c r="WYB29" s="24"/>
      <c r="WYC29" s="24"/>
      <c r="WYD29" s="24"/>
      <c r="WYE29" s="24"/>
      <c r="WYF29" s="24"/>
      <c r="WYG29" s="24"/>
      <c r="WYH29" s="24"/>
      <c r="WYI29" s="24"/>
      <c r="WYJ29" s="24"/>
      <c r="WYK29" s="24"/>
      <c r="WYL29" s="24"/>
      <c r="WYM29" s="24"/>
      <c r="WYN29" s="24"/>
      <c r="WYO29" s="24"/>
      <c r="WYP29" s="24"/>
      <c r="WYQ29" s="24"/>
      <c r="WYR29" s="24"/>
      <c r="WYS29" s="24"/>
      <c r="WYT29" s="24"/>
      <c r="WYU29" s="24"/>
      <c r="WYV29" s="24"/>
      <c r="WYW29" s="24"/>
      <c r="WYX29" s="24"/>
      <c r="WYY29" s="24"/>
      <c r="WYZ29" s="24"/>
      <c r="WZA29" s="24"/>
      <c r="WZB29" s="24"/>
      <c r="WZC29" s="24"/>
      <c r="WZD29" s="24"/>
      <c r="WZE29" s="24"/>
      <c r="WZF29" s="24"/>
      <c r="WZG29" s="24"/>
      <c r="WZH29" s="24"/>
      <c r="WZI29" s="24"/>
      <c r="WZJ29" s="24"/>
      <c r="WZK29" s="24"/>
      <c r="WZL29" s="24"/>
      <c r="WZM29" s="24"/>
      <c r="WZN29" s="24"/>
      <c r="WZO29" s="24"/>
      <c r="WZP29" s="24"/>
      <c r="WZQ29" s="24"/>
      <c r="WZR29" s="24"/>
      <c r="WZS29" s="24"/>
      <c r="WZT29" s="24"/>
      <c r="WZU29" s="24"/>
      <c r="WZV29" s="24"/>
      <c r="WZW29" s="24"/>
      <c r="WZX29" s="24"/>
      <c r="WZY29" s="24"/>
      <c r="WZZ29" s="24"/>
      <c r="XAA29" s="24"/>
      <c r="XAB29" s="24"/>
      <c r="XAC29" s="24"/>
      <c r="XAD29" s="24"/>
      <c r="XAE29" s="24"/>
      <c r="XAF29" s="24"/>
      <c r="XAG29" s="24"/>
      <c r="XAH29" s="24"/>
      <c r="XAI29" s="24"/>
      <c r="XAJ29" s="24"/>
      <c r="XAK29" s="24"/>
      <c r="XAL29" s="24"/>
      <c r="XAM29" s="24"/>
      <c r="XAN29" s="24"/>
      <c r="XAO29" s="24"/>
      <c r="XAP29" s="24"/>
      <c r="XAQ29" s="24"/>
      <c r="XAR29" s="24"/>
      <c r="XAS29" s="24"/>
      <c r="XAT29" s="24"/>
      <c r="XAU29" s="24"/>
      <c r="XAV29" s="24"/>
      <c r="XAW29" s="24"/>
      <c r="XAX29" s="24"/>
      <c r="XAY29" s="24"/>
      <c r="XAZ29" s="24"/>
      <c r="XBA29" s="24"/>
      <c r="XBB29" s="24"/>
      <c r="XBC29" s="24"/>
      <c r="XBD29" s="24"/>
      <c r="XBE29" s="24"/>
      <c r="XBF29" s="24"/>
      <c r="XBG29" s="24"/>
      <c r="XBH29" s="24"/>
      <c r="XBI29" s="24"/>
      <c r="XBJ29" s="24"/>
      <c r="XBK29" s="24"/>
      <c r="XBL29" s="24"/>
      <c r="XBM29" s="24"/>
      <c r="XBN29" s="24"/>
      <c r="XBO29" s="24"/>
      <c r="XBP29" s="24"/>
      <c r="XBQ29" s="24"/>
      <c r="XBR29" s="24"/>
      <c r="XBS29" s="24"/>
      <c r="XBT29" s="24"/>
      <c r="XBU29" s="24"/>
      <c r="XBV29" s="24"/>
      <c r="XBW29" s="24"/>
      <c r="XBX29" s="24"/>
      <c r="XBY29" s="24"/>
      <c r="XBZ29" s="24"/>
      <c r="XCA29" s="24"/>
      <c r="XCB29" s="24"/>
      <c r="XCC29" s="24"/>
      <c r="XCD29" s="24"/>
      <c r="XCE29" s="24"/>
      <c r="XCF29" s="24"/>
      <c r="XCG29" s="24"/>
      <c r="XCH29" s="24"/>
      <c r="XCI29" s="24"/>
      <c r="XCJ29" s="24"/>
      <c r="XCK29" s="24"/>
      <c r="XCL29" s="24"/>
      <c r="XCM29" s="24"/>
      <c r="XCN29" s="24"/>
      <c r="XCO29" s="24"/>
      <c r="XCP29" s="24"/>
      <c r="XCQ29" s="24"/>
      <c r="XCR29" s="24"/>
      <c r="XCS29" s="24"/>
      <c r="XCT29" s="24"/>
      <c r="XCU29" s="24"/>
      <c r="XCV29" s="24"/>
      <c r="XCW29" s="24"/>
      <c r="XCX29" s="24"/>
      <c r="XCY29" s="24"/>
      <c r="XCZ29" s="24"/>
      <c r="XDA29" s="24"/>
      <c r="XDB29" s="24"/>
      <c r="XDC29" s="24"/>
      <c r="XDD29" s="24"/>
      <c r="XDE29" s="24"/>
      <c r="XDF29" s="24"/>
      <c r="XDG29" s="24"/>
      <c r="XDH29" s="24"/>
      <c r="XDI29" s="24"/>
      <c r="XDJ29" s="24"/>
      <c r="XDK29" s="24"/>
      <c r="XDL29" s="24"/>
      <c r="XDM29" s="24"/>
      <c r="XDN29" s="24"/>
      <c r="XDO29" s="24"/>
      <c r="XDP29" s="24"/>
      <c r="XDQ29" s="24"/>
      <c r="XDR29" s="24"/>
      <c r="XDS29" s="24"/>
      <c r="XDT29" s="24"/>
      <c r="XDU29" s="24"/>
      <c r="XDV29" s="24"/>
      <c r="XDW29" s="24"/>
      <c r="XDX29" s="24"/>
      <c r="XDY29" s="24"/>
      <c r="XDZ29" s="24"/>
      <c r="XEA29" s="24"/>
      <c r="XEB29" s="24"/>
      <c r="XEC29" s="24"/>
      <c r="XED29" s="24"/>
      <c r="XEE29" s="24"/>
      <c r="XEF29" s="24"/>
      <c r="XEG29" s="24"/>
      <c r="XEH29" s="24"/>
      <c r="XEI29" s="24"/>
      <c r="XEJ29" s="24"/>
      <c r="XEK29" s="24"/>
      <c r="XEL29" s="24"/>
      <c r="XEM29" s="24"/>
      <c r="XEN29" s="24"/>
      <c r="XEO29" s="24"/>
      <c r="XEP29" s="24"/>
      <c r="XEQ29" s="24"/>
      <c r="XER29" s="24"/>
      <c r="XES29" s="24"/>
      <c r="XET29" s="24"/>
      <c r="XEU29" s="24"/>
      <c r="XEV29" s="24"/>
      <c r="XEW29" s="24"/>
      <c r="XEX29" s="24"/>
      <c r="XEY29" s="24"/>
      <c r="XEZ29" s="24"/>
      <c r="XFA29" s="24"/>
      <c r="XFB29" s="24"/>
      <c r="XFC29" s="24"/>
      <c r="XFD29" s="24"/>
    </row>
    <row r="30" spans="1:16384" ht="51.75" customHeight="1" x14ac:dyDescent="0.25">
      <c r="A30" s="100" t="s">
        <v>53</v>
      </c>
      <c r="B30" s="18">
        <f>B31</f>
        <v>477.1</v>
      </c>
      <c r="C30" s="18">
        <f t="shared" ref="C30:E30" si="35">C31</f>
        <v>0</v>
      </c>
      <c r="D30" s="18">
        <f t="shared" si="35"/>
        <v>0</v>
      </c>
      <c r="E30" s="18">
        <f t="shared" si="35"/>
        <v>0</v>
      </c>
      <c r="F30" s="17">
        <f t="shared" si="2"/>
        <v>0</v>
      </c>
      <c r="G30" s="17">
        <v>0</v>
      </c>
      <c r="H30" s="18">
        <f>H31</f>
        <v>0</v>
      </c>
      <c r="I30" s="18">
        <f t="shared" ref="I30:AE30" si="36">I31</f>
        <v>0</v>
      </c>
      <c r="J30" s="18">
        <f t="shared" si="36"/>
        <v>0</v>
      </c>
      <c r="K30" s="18">
        <f t="shared" si="36"/>
        <v>0</v>
      </c>
      <c r="L30" s="18">
        <f t="shared" si="36"/>
        <v>0</v>
      </c>
      <c r="M30" s="18">
        <f t="shared" si="36"/>
        <v>0</v>
      </c>
      <c r="N30" s="18">
        <f t="shared" si="36"/>
        <v>0</v>
      </c>
      <c r="O30" s="18">
        <f t="shared" si="36"/>
        <v>0</v>
      </c>
      <c r="P30" s="18">
        <f t="shared" si="36"/>
        <v>0</v>
      </c>
      <c r="Q30" s="18">
        <f t="shared" si="36"/>
        <v>0</v>
      </c>
      <c r="R30" s="18">
        <f t="shared" si="36"/>
        <v>24.3</v>
      </c>
      <c r="S30" s="18">
        <f t="shared" si="36"/>
        <v>0</v>
      </c>
      <c r="T30" s="18">
        <f t="shared" si="36"/>
        <v>452.8</v>
      </c>
      <c r="U30" s="18">
        <f t="shared" si="36"/>
        <v>0</v>
      </c>
      <c r="V30" s="18">
        <f t="shared" si="36"/>
        <v>0</v>
      </c>
      <c r="W30" s="18">
        <f t="shared" si="36"/>
        <v>0</v>
      </c>
      <c r="X30" s="18">
        <f t="shared" si="36"/>
        <v>0</v>
      </c>
      <c r="Y30" s="18">
        <f t="shared" si="36"/>
        <v>0</v>
      </c>
      <c r="Z30" s="18">
        <f t="shared" si="36"/>
        <v>0</v>
      </c>
      <c r="AA30" s="18">
        <f t="shared" si="36"/>
        <v>0</v>
      </c>
      <c r="AB30" s="18">
        <f t="shared" si="36"/>
        <v>0</v>
      </c>
      <c r="AC30" s="18">
        <f t="shared" si="36"/>
        <v>0</v>
      </c>
      <c r="AD30" s="18">
        <f t="shared" si="36"/>
        <v>0</v>
      </c>
      <c r="AE30" s="18">
        <f t="shared" si="36"/>
        <v>0</v>
      </c>
      <c r="AF30" s="116"/>
      <c r="AG30" s="99">
        <f t="shared" si="28"/>
        <v>477.1</v>
      </c>
      <c r="AH30" s="103">
        <f t="shared" si="29"/>
        <v>0</v>
      </c>
      <c r="AI30" s="83"/>
    </row>
    <row r="31" spans="1:16384" ht="25.5" customHeight="1" x14ac:dyDescent="0.25">
      <c r="A31" s="100" t="s">
        <v>0</v>
      </c>
      <c r="B31" s="18">
        <f>B32+B33+B34</f>
        <v>477.1</v>
      </c>
      <c r="C31" s="18">
        <f t="shared" ref="C31:E31" si="37">C32+C33+C34</f>
        <v>0</v>
      </c>
      <c r="D31" s="18">
        <f t="shared" si="37"/>
        <v>0</v>
      </c>
      <c r="E31" s="18">
        <f t="shared" si="37"/>
        <v>0</v>
      </c>
      <c r="F31" s="17">
        <f t="shared" si="2"/>
        <v>0</v>
      </c>
      <c r="G31" s="17">
        <v>0</v>
      </c>
      <c r="H31" s="18">
        <f>H32+H33+H34</f>
        <v>0</v>
      </c>
      <c r="I31" s="18">
        <f t="shared" ref="I31:AE31" si="38">I32+I33+I34</f>
        <v>0</v>
      </c>
      <c r="J31" s="18">
        <f t="shared" si="38"/>
        <v>0</v>
      </c>
      <c r="K31" s="18">
        <f t="shared" si="38"/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24.3</v>
      </c>
      <c r="S31" s="18">
        <f t="shared" si="38"/>
        <v>0</v>
      </c>
      <c r="T31" s="18">
        <f t="shared" si="38"/>
        <v>452.8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t="shared" si="38"/>
        <v>0</v>
      </c>
      <c r="AC31" s="18">
        <f t="shared" si="38"/>
        <v>0</v>
      </c>
      <c r="AD31" s="18">
        <f t="shared" si="38"/>
        <v>0</v>
      </c>
      <c r="AE31" s="18">
        <f t="shared" si="38"/>
        <v>0</v>
      </c>
      <c r="AF31" s="116"/>
      <c r="AG31" s="99">
        <f t="shared" si="28"/>
        <v>477.1</v>
      </c>
      <c r="AH31" s="103">
        <f t="shared" si="29"/>
        <v>0</v>
      </c>
      <c r="AI31" s="83"/>
    </row>
    <row r="32" spans="1:16384" ht="25.5" customHeight="1" x14ac:dyDescent="0.25">
      <c r="A32" s="101" t="s">
        <v>26</v>
      </c>
      <c r="B32" s="18">
        <f t="shared" si="32"/>
        <v>191.2</v>
      </c>
      <c r="C32" s="17">
        <f>H32</f>
        <v>0</v>
      </c>
      <c r="D32" s="17"/>
      <c r="E32" s="18">
        <f>I32+K32+M32+O32+Q32+S32+U32+W32+Y32+AA32+AC32+AE32</f>
        <v>0</v>
      </c>
      <c r="F32" s="17">
        <f t="shared" si="2"/>
        <v>0</v>
      </c>
      <c r="G32" s="17">
        <v>0</v>
      </c>
      <c r="H32" s="18">
        <v>0</v>
      </c>
      <c r="I32" s="18"/>
      <c r="J32" s="18">
        <v>0</v>
      </c>
      <c r="K32" s="18"/>
      <c r="L32" s="18">
        <v>0</v>
      </c>
      <c r="M32" s="18"/>
      <c r="N32" s="18">
        <v>0</v>
      </c>
      <c r="O32" s="18"/>
      <c r="P32" s="18">
        <v>0</v>
      </c>
      <c r="Q32" s="18"/>
      <c r="R32" s="18">
        <v>0</v>
      </c>
      <c r="S32" s="18"/>
      <c r="T32" s="18">
        <v>191.2</v>
      </c>
      <c r="U32" s="18"/>
      <c r="V32" s="18">
        <v>0</v>
      </c>
      <c r="W32" s="18"/>
      <c r="X32" s="18">
        <v>0</v>
      </c>
      <c r="Y32" s="18"/>
      <c r="Z32" s="18">
        <v>0</v>
      </c>
      <c r="AA32" s="18"/>
      <c r="AB32" s="18">
        <v>0</v>
      </c>
      <c r="AC32" s="18"/>
      <c r="AD32" s="18">
        <v>0</v>
      </c>
      <c r="AE32" s="18"/>
      <c r="AF32" s="116"/>
      <c r="AG32" s="99">
        <f t="shared" si="28"/>
        <v>191.2</v>
      </c>
      <c r="AH32" s="103">
        <f t="shared" si="29"/>
        <v>0</v>
      </c>
      <c r="AI32" s="83"/>
    </row>
    <row r="33" spans="1:93" ht="25.5" customHeight="1" x14ac:dyDescent="0.25">
      <c r="A33" s="101" t="s">
        <v>2</v>
      </c>
      <c r="B33" s="18">
        <f t="shared" si="32"/>
        <v>285.90000000000003</v>
      </c>
      <c r="C33" s="17">
        <f t="shared" ref="C33:C34" si="39">H33</f>
        <v>0</v>
      </c>
      <c r="D33" s="17"/>
      <c r="E33" s="18">
        <f>I33+K33+M33+O33+Q33+S33+U33+W33+Y33+AA33+AC33+AE33</f>
        <v>0</v>
      </c>
      <c r="F33" s="17">
        <f t="shared" si="2"/>
        <v>0</v>
      </c>
      <c r="G33" s="17">
        <v>0</v>
      </c>
      <c r="H33" s="18">
        <v>0</v>
      </c>
      <c r="I33" s="18"/>
      <c r="J33" s="18">
        <v>0</v>
      </c>
      <c r="K33" s="18"/>
      <c r="L33" s="18">
        <v>0</v>
      </c>
      <c r="M33" s="18"/>
      <c r="N33" s="18">
        <v>0</v>
      </c>
      <c r="O33" s="18"/>
      <c r="P33" s="18">
        <v>0</v>
      </c>
      <c r="Q33" s="18"/>
      <c r="R33" s="18">
        <v>24.3</v>
      </c>
      <c r="S33" s="18"/>
      <c r="T33" s="18">
        <v>261.60000000000002</v>
      </c>
      <c r="U33" s="18"/>
      <c r="V33" s="18">
        <v>0</v>
      </c>
      <c r="W33" s="18"/>
      <c r="X33" s="18">
        <v>0</v>
      </c>
      <c r="Y33" s="18"/>
      <c r="Z33" s="18">
        <v>0</v>
      </c>
      <c r="AA33" s="18"/>
      <c r="AB33" s="18">
        <v>0</v>
      </c>
      <c r="AC33" s="18"/>
      <c r="AD33" s="18">
        <v>0</v>
      </c>
      <c r="AE33" s="18"/>
      <c r="AF33" s="116"/>
      <c r="AG33" s="99">
        <f t="shared" si="28"/>
        <v>285.90000000000003</v>
      </c>
      <c r="AH33" s="103">
        <f t="shared" si="29"/>
        <v>0</v>
      </c>
      <c r="AI33" s="83"/>
    </row>
    <row r="34" spans="1:93" ht="25.5" customHeight="1" x14ac:dyDescent="0.25">
      <c r="A34" s="101" t="s">
        <v>3</v>
      </c>
      <c r="B34" s="18">
        <f t="shared" si="32"/>
        <v>0</v>
      </c>
      <c r="C34" s="17">
        <f t="shared" si="39"/>
        <v>0</v>
      </c>
      <c r="D34" s="17"/>
      <c r="E34" s="18"/>
      <c r="F34" s="17">
        <v>0</v>
      </c>
      <c r="G34" s="17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16"/>
      <c r="AG34" s="99">
        <f t="shared" si="28"/>
        <v>0</v>
      </c>
      <c r="AH34" s="103">
        <f t="shared" si="29"/>
        <v>0</v>
      </c>
      <c r="AI34" s="83"/>
    </row>
    <row r="35" spans="1:93" ht="44.25" customHeight="1" x14ac:dyDescent="0.25">
      <c r="A35" s="100" t="s">
        <v>54</v>
      </c>
      <c r="B35" s="18">
        <f>B36</f>
        <v>247.6</v>
      </c>
      <c r="C35" s="18">
        <f t="shared" ref="C35:E35" si="40">C36</f>
        <v>0</v>
      </c>
      <c r="D35" s="18">
        <f t="shared" si="40"/>
        <v>0</v>
      </c>
      <c r="E35" s="18">
        <f t="shared" si="40"/>
        <v>0</v>
      </c>
      <c r="F35" s="17">
        <f t="shared" si="2"/>
        <v>0</v>
      </c>
      <c r="G35" s="17">
        <v>0</v>
      </c>
      <c r="H35" s="18">
        <f>H36</f>
        <v>0</v>
      </c>
      <c r="I35" s="18">
        <f t="shared" ref="I35:AE35" si="41">I36</f>
        <v>0</v>
      </c>
      <c r="J35" s="18">
        <f t="shared" si="41"/>
        <v>0</v>
      </c>
      <c r="K35" s="18">
        <f t="shared" si="41"/>
        <v>0</v>
      </c>
      <c r="L35" s="18">
        <f t="shared" si="41"/>
        <v>0</v>
      </c>
      <c r="M35" s="18">
        <f t="shared" si="41"/>
        <v>0</v>
      </c>
      <c r="N35" s="18">
        <f t="shared" si="41"/>
        <v>0</v>
      </c>
      <c r="O35" s="18">
        <f t="shared" si="41"/>
        <v>0</v>
      </c>
      <c r="P35" s="18">
        <f t="shared" si="41"/>
        <v>11.5</v>
      </c>
      <c r="Q35" s="18">
        <f t="shared" si="41"/>
        <v>0</v>
      </c>
      <c r="R35" s="18">
        <f t="shared" si="41"/>
        <v>0</v>
      </c>
      <c r="S35" s="18">
        <f t="shared" si="41"/>
        <v>0</v>
      </c>
      <c r="T35" s="18">
        <f t="shared" si="41"/>
        <v>236.1</v>
      </c>
      <c r="U35" s="18">
        <f t="shared" si="41"/>
        <v>0</v>
      </c>
      <c r="V35" s="18">
        <f t="shared" si="41"/>
        <v>0</v>
      </c>
      <c r="W35" s="18">
        <f t="shared" si="41"/>
        <v>0</v>
      </c>
      <c r="X35" s="18">
        <f t="shared" si="41"/>
        <v>0</v>
      </c>
      <c r="Y35" s="18">
        <f t="shared" si="41"/>
        <v>0</v>
      </c>
      <c r="Z35" s="18">
        <f t="shared" si="41"/>
        <v>0</v>
      </c>
      <c r="AA35" s="18">
        <f t="shared" si="41"/>
        <v>0</v>
      </c>
      <c r="AB35" s="18">
        <f t="shared" si="41"/>
        <v>0</v>
      </c>
      <c r="AC35" s="18">
        <f t="shared" si="41"/>
        <v>0</v>
      </c>
      <c r="AD35" s="18">
        <f t="shared" si="41"/>
        <v>0</v>
      </c>
      <c r="AE35" s="18">
        <f t="shared" si="41"/>
        <v>0</v>
      </c>
      <c r="AF35" s="116"/>
      <c r="AG35" s="99">
        <f t="shared" si="28"/>
        <v>247.6</v>
      </c>
      <c r="AH35" s="103">
        <f t="shared" si="29"/>
        <v>0</v>
      </c>
      <c r="AI35" s="83"/>
    </row>
    <row r="36" spans="1:93" ht="25.5" customHeight="1" x14ac:dyDescent="0.25">
      <c r="A36" s="100" t="s">
        <v>0</v>
      </c>
      <c r="B36" s="18">
        <f>B37+B38+B39</f>
        <v>247.6</v>
      </c>
      <c r="C36" s="18">
        <f t="shared" ref="C36:E36" si="42">C37+C38+C39</f>
        <v>0</v>
      </c>
      <c r="D36" s="18">
        <f t="shared" si="42"/>
        <v>0</v>
      </c>
      <c r="E36" s="18">
        <f t="shared" si="42"/>
        <v>0</v>
      </c>
      <c r="F36" s="17">
        <f t="shared" si="2"/>
        <v>0</v>
      </c>
      <c r="G36" s="17">
        <v>0</v>
      </c>
      <c r="H36" s="18">
        <f>H37+H38+H39</f>
        <v>0</v>
      </c>
      <c r="I36" s="18">
        <f t="shared" ref="I36:AE36" si="43">I37+I38+I39</f>
        <v>0</v>
      </c>
      <c r="J36" s="18">
        <f t="shared" si="43"/>
        <v>0</v>
      </c>
      <c r="K36" s="18">
        <f t="shared" si="43"/>
        <v>0</v>
      </c>
      <c r="L36" s="18">
        <f t="shared" si="43"/>
        <v>0</v>
      </c>
      <c r="M36" s="18">
        <f t="shared" si="43"/>
        <v>0</v>
      </c>
      <c r="N36" s="18">
        <f t="shared" si="43"/>
        <v>0</v>
      </c>
      <c r="O36" s="18">
        <f t="shared" si="43"/>
        <v>0</v>
      </c>
      <c r="P36" s="18">
        <f t="shared" si="43"/>
        <v>11.5</v>
      </c>
      <c r="Q36" s="18">
        <f t="shared" si="43"/>
        <v>0</v>
      </c>
      <c r="R36" s="18">
        <f t="shared" si="43"/>
        <v>0</v>
      </c>
      <c r="S36" s="18">
        <f t="shared" si="43"/>
        <v>0</v>
      </c>
      <c r="T36" s="18">
        <f t="shared" si="43"/>
        <v>236.1</v>
      </c>
      <c r="U36" s="18">
        <f t="shared" si="43"/>
        <v>0</v>
      </c>
      <c r="V36" s="18">
        <f t="shared" si="43"/>
        <v>0</v>
      </c>
      <c r="W36" s="18">
        <f t="shared" si="43"/>
        <v>0</v>
      </c>
      <c r="X36" s="18">
        <f t="shared" si="43"/>
        <v>0</v>
      </c>
      <c r="Y36" s="18">
        <f t="shared" si="43"/>
        <v>0</v>
      </c>
      <c r="Z36" s="18">
        <f t="shared" si="43"/>
        <v>0</v>
      </c>
      <c r="AA36" s="18">
        <f t="shared" si="43"/>
        <v>0</v>
      </c>
      <c r="AB36" s="18">
        <f t="shared" si="43"/>
        <v>0</v>
      </c>
      <c r="AC36" s="18">
        <f t="shared" si="43"/>
        <v>0</v>
      </c>
      <c r="AD36" s="18">
        <f t="shared" si="43"/>
        <v>0</v>
      </c>
      <c r="AE36" s="18">
        <f t="shared" si="43"/>
        <v>0</v>
      </c>
      <c r="AF36" s="116"/>
      <c r="AG36" s="99">
        <f t="shared" si="28"/>
        <v>247.6</v>
      </c>
      <c r="AH36" s="103">
        <f t="shared" si="29"/>
        <v>0</v>
      </c>
      <c r="AI36" s="83"/>
    </row>
    <row r="37" spans="1:93" ht="25.5" customHeight="1" x14ac:dyDescent="0.25">
      <c r="A37" s="101" t="s">
        <v>26</v>
      </c>
      <c r="B37" s="18">
        <f t="shared" si="32"/>
        <v>67.099999999999994</v>
      </c>
      <c r="C37" s="17">
        <f>H37</f>
        <v>0</v>
      </c>
      <c r="D37" s="17">
        <v>0</v>
      </c>
      <c r="E37" s="18">
        <f>I37+K37+M37+O37+Q37+S37+U37+W37+Y37+AA37+AC37+AE37</f>
        <v>0</v>
      </c>
      <c r="F37" s="17">
        <f t="shared" si="2"/>
        <v>0</v>
      </c>
      <c r="G37" s="17">
        <v>0</v>
      </c>
      <c r="H37" s="18">
        <v>0</v>
      </c>
      <c r="I37" s="18">
        <v>0</v>
      </c>
      <c r="J37" s="18">
        <v>0</v>
      </c>
      <c r="K37" s="18"/>
      <c r="L37" s="18">
        <v>0</v>
      </c>
      <c r="M37" s="18"/>
      <c r="N37" s="18">
        <v>0</v>
      </c>
      <c r="O37" s="18"/>
      <c r="P37" s="18">
        <v>0</v>
      </c>
      <c r="Q37" s="18"/>
      <c r="R37" s="18">
        <v>0</v>
      </c>
      <c r="S37" s="18"/>
      <c r="T37" s="18">
        <v>67.099999999999994</v>
      </c>
      <c r="U37" s="18"/>
      <c r="V37" s="18">
        <v>0</v>
      </c>
      <c r="W37" s="18"/>
      <c r="X37" s="18">
        <v>0</v>
      </c>
      <c r="Y37" s="18"/>
      <c r="Z37" s="18">
        <v>0</v>
      </c>
      <c r="AA37" s="18"/>
      <c r="AB37" s="18">
        <v>0</v>
      </c>
      <c r="AC37" s="18"/>
      <c r="AD37" s="18">
        <v>0</v>
      </c>
      <c r="AE37" s="18"/>
      <c r="AF37" s="116"/>
      <c r="AG37" s="99">
        <f t="shared" si="28"/>
        <v>67.099999999999994</v>
      </c>
      <c r="AH37" s="103">
        <f t="shared" si="29"/>
        <v>0</v>
      </c>
      <c r="AI37" s="83"/>
    </row>
    <row r="38" spans="1:93" ht="25.5" customHeight="1" x14ac:dyDescent="0.25">
      <c r="A38" s="101" t="s">
        <v>2</v>
      </c>
      <c r="B38" s="18">
        <f t="shared" si="32"/>
        <v>180.5</v>
      </c>
      <c r="C38" s="17">
        <f t="shared" ref="C38:C39" si="44">H38</f>
        <v>0</v>
      </c>
      <c r="D38" s="17">
        <v>0</v>
      </c>
      <c r="E38" s="18">
        <f>I38+K38+M38+O38+Q38+S38+U38+W38+Y38+AA38+AC38+AE38</f>
        <v>0</v>
      </c>
      <c r="F38" s="17">
        <f t="shared" si="2"/>
        <v>0</v>
      </c>
      <c r="G38" s="17">
        <v>0</v>
      </c>
      <c r="H38" s="18">
        <v>0</v>
      </c>
      <c r="I38" s="18">
        <v>0</v>
      </c>
      <c r="J38" s="18">
        <v>0</v>
      </c>
      <c r="K38" s="18"/>
      <c r="L38" s="18">
        <v>0</v>
      </c>
      <c r="M38" s="18"/>
      <c r="N38" s="18">
        <v>0</v>
      </c>
      <c r="O38" s="18"/>
      <c r="P38" s="18">
        <v>11.5</v>
      </c>
      <c r="Q38" s="18"/>
      <c r="R38" s="18">
        <v>0</v>
      </c>
      <c r="S38" s="18"/>
      <c r="T38" s="18">
        <v>169</v>
      </c>
      <c r="U38" s="18"/>
      <c r="V38" s="18">
        <v>0</v>
      </c>
      <c r="W38" s="18"/>
      <c r="X38" s="18">
        <v>0</v>
      </c>
      <c r="Y38" s="18"/>
      <c r="Z38" s="18">
        <v>0</v>
      </c>
      <c r="AA38" s="18"/>
      <c r="AB38" s="18">
        <v>0</v>
      </c>
      <c r="AC38" s="18"/>
      <c r="AD38" s="18">
        <v>0</v>
      </c>
      <c r="AE38" s="18"/>
      <c r="AF38" s="116"/>
      <c r="AG38" s="99">
        <f t="shared" si="28"/>
        <v>180.5</v>
      </c>
      <c r="AH38" s="103">
        <f t="shared" si="29"/>
        <v>0</v>
      </c>
      <c r="AI38" s="83"/>
    </row>
    <row r="39" spans="1:93" ht="25.5" customHeight="1" x14ac:dyDescent="0.25">
      <c r="A39" s="101" t="s">
        <v>3</v>
      </c>
      <c r="B39" s="18">
        <f t="shared" si="32"/>
        <v>0</v>
      </c>
      <c r="C39" s="17">
        <f t="shared" si="44"/>
        <v>0</v>
      </c>
      <c r="D39" s="17"/>
      <c r="E39" s="18"/>
      <c r="F39" s="17">
        <v>0</v>
      </c>
      <c r="G39" s="17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16"/>
      <c r="AG39" s="99">
        <f t="shared" si="28"/>
        <v>0</v>
      </c>
      <c r="AH39" s="103">
        <f t="shared" si="29"/>
        <v>0</v>
      </c>
      <c r="AI39" s="85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s="3" customFormat="1" ht="54.75" customHeight="1" x14ac:dyDescent="0.25">
      <c r="A40" s="73" t="s">
        <v>21</v>
      </c>
      <c r="B40" s="17">
        <f t="shared" ref="B40:E40" si="45">B41</f>
        <v>2906.8</v>
      </c>
      <c r="C40" s="17">
        <f t="shared" si="45"/>
        <v>0</v>
      </c>
      <c r="D40" s="17">
        <f t="shared" si="45"/>
        <v>0</v>
      </c>
      <c r="E40" s="17">
        <f t="shared" si="45"/>
        <v>0</v>
      </c>
      <c r="F40" s="17">
        <f t="shared" si="2"/>
        <v>0</v>
      </c>
      <c r="G40" s="17">
        <v>0</v>
      </c>
      <c r="H40" s="17">
        <f>H41</f>
        <v>0</v>
      </c>
      <c r="I40" s="17">
        <f t="shared" ref="I40:AE40" si="46">I41</f>
        <v>0</v>
      </c>
      <c r="J40" s="17">
        <f t="shared" si="46"/>
        <v>0</v>
      </c>
      <c r="K40" s="17">
        <f t="shared" si="46"/>
        <v>0</v>
      </c>
      <c r="L40" s="17">
        <f t="shared" si="46"/>
        <v>0</v>
      </c>
      <c r="M40" s="17">
        <f t="shared" si="46"/>
        <v>0</v>
      </c>
      <c r="N40" s="17">
        <f t="shared" si="46"/>
        <v>0</v>
      </c>
      <c r="O40" s="17">
        <f t="shared" si="46"/>
        <v>0</v>
      </c>
      <c r="P40" s="17">
        <f t="shared" si="46"/>
        <v>0</v>
      </c>
      <c r="Q40" s="17">
        <f t="shared" si="46"/>
        <v>0</v>
      </c>
      <c r="R40" s="17">
        <f t="shared" si="46"/>
        <v>0</v>
      </c>
      <c r="S40" s="17">
        <f t="shared" si="46"/>
        <v>0</v>
      </c>
      <c r="T40" s="17">
        <f t="shared" si="46"/>
        <v>726.7</v>
      </c>
      <c r="U40" s="17">
        <f t="shared" si="46"/>
        <v>0</v>
      </c>
      <c r="V40" s="17">
        <f t="shared" si="46"/>
        <v>1453.4</v>
      </c>
      <c r="W40" s="17">
        <f t="shared" si="46"/>
        <v>0</v>
      </c>
      <c r="X40" s="17">
        <f t="shared" si="46"/>
        <v>726.7</v>
      </c>
      <c r="Y40" s="17">
        <f t="shared" si="46"/>
        <v>0</v>
      </c>
      <c r="Z40" s="17">
        <f t="shared" si="46"/>
        <v>0</v>
      </c>
      <c r="AA40" s="17">
        <f t="shared" si="46"/>
        <v>0</v>
      </c>
      <c r="AB40" s="17">
        <f t="shared" si="46"/>
        <v>0</v>
      </c>
      <c r="AC40" s="17">
        <f t="shared" si="46"/>
        <v>0</v>
      </c>
      <c r="AD40" s="17">
        <f t="shared" si="46"/>
        <v>0</v>
      </c>
      <c r="AE40" s="17">
        <f t="shared" si="46"/>
        <v>0</v>
      </c>
      <c r="AF40" s="152"/>
      <c r="AG40" s="99">
        <f t="shared" si="28"/>
        <v>2906.8</v>
      </c>
      <c r="AH40" s="103">
        <f t="shared" si="29"/>
        <v>0</v>
      </c>
      <c r="AI40" s="85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s="9" customFormat="1" ht="15" x14ac:dyDescent="0.25">
      <c r="A41" s="21" t="s">
        <v>0</v>
      </c>
      <c r="B41" s="17">
        <f>H41+J41+L41+N41+P41+R41+T41+V41+X41+Z41+AB41+AD41</f>
        <v>2906.8</v>
      </c>
      <c r="C41" s="17">
        <f>C42</f>
        <v>0</v>
      </c>
      <c r="D41" s="17">
        <f>D42</f>
        <v>0</v>
      </c>
      <c r="E41" s="17">
        <f t="shared" ref="E41:AE41" si="47">E42</f>
        <v>0</v>
      </c>
      <c r="F41" s="17">
        <f t="shared" si="2"/>
        <v>0</v>
      </c>
      <c r="G41" s="17">
        <v>0</v>
      </c>
      <c r="H41" s="17">
        <f t="shared" si="47"/>
        <v>0</v>
      </c>
      <c r="I41" s="17">
        <f t="shared" si="47"/>
        <v>0</v>
      </c>
      <c r="J41" s="17">
        <f t="shared" si="47"/>
        <v>0</v>
      </c>
      <c r="K41" s="17">
        <f t="shared" si="47"/>
        <v>0</v>
      </c>
      <c r="L41" s="17">
        <f t="shared" si="47"/>
        <v>0</v>
      </c>
      <c r="M41" s="17">
        <f t="shared" si="47"/>
        <v>0</v>
      </c>
      <c r="N41" s="17">
        <f t="shared" si="47"/>
        <v>0</v>
      </c>
      <c r="O41" s="17">
        <f t="shared" si="47"/>
        <v>0</v>
      </c>
      <c r="P41" s="17">
        <f t="shared" si="47"/>
        <v>0</v>
      </c>
      <c r="Q41" s="17">
        <f t="shared" si="47"/>
        <v>0</v>
      </c>
      <c r="R41" s="17">
        <f t="shared" si="47"/>
        <v>0</v>
      </c>
      <c r="S41" s="17">
        <f t="shared" si="47"/>
        <v>0</v>
      </c>
      <c r="T41" s="17">
        <f t="shared" si="47"/>
        <v>726.7</v>
      </c>
      <c r="U41" s="17">
        <f t="shared" si="47"/>
        <v>0</v>
      </c>
      <c r="V41" s="17">
        <f t="shared" si="47"/>
        <v>1453.4</v>
      </c>
      <c r="W41" s="17">
        <f t="shared" si="47"/>
        <v>0</v>
      </c>
      <c r="X41" s="17">
        <f t="shared" si="47"/>
        <v>726.7</v>
      </c>
      <c r="Y41" s="17">
        <f t="shared" si="47"/>
        <v>0</v>
      </c>
      <c r="Z41" s="17">
        <f t="shared" si="47"/>
        <v>0</v>
      </c>
      <c r="AA41" s="17">
        <f t="shared" si="47"/>
        <v>0</v>
      </c>
      <c r="AB41" s="17">
        <f t="shared" si="47"/>
        <v>0</v>
      </c>
      <c r="AC41" s="17">
        <f t="shared" si="47"/>
        <v>0</v>
      </c>
      <c r="AD41" s="17">
        <f t="shared" si="47"/>
        <v>0</v>
      </c>
      <c r="AE41" s="17">
        <f t="shared" si="47"/>
        <v>0</v>
      </c>
      <c r="AF41" s="147"/>
      <c r="AG41" s="99">
        <f t="shared" si="28"/>
        <v>2906.8</v>
      </c>
      <c r="AH41" s="103">
        <f t="shared" si="29"/>
        <v>0</v>
      </c>
      <c r="AI41" s="83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ht="15" x14ac:dyDescent="0.25">
      <c r="A42" s="80" t="s">
        <v>26</v>
      </c>
      <c r="B42" s="81">
        <f>H42+J42+L42+N42+P42+R42+T42+V42+X42+Z42+AB42+AD42</f>
        <v>2906.8</v>
      </c>
      <c r="C42" s="17">
        <f>H42</f>
        <v>0</v>
      </c>
      <c r="D42" s="18">
        <v>0</v>
      </c>
      <c r="E42" s="18">
        <f>I42+K42+M42+O42+Q42+S42+U42+W42+Y42+AA42+AC42+AE42</f>
        <v>0</v>
      </c>
      <c r="F42" s="17">
        <f t="shared" si="2"/>
        <v>0</v>
      </c>
      <c r="G42" s="17">
        <v>0</v>
      </c>
      <c r="H42" s="18">
        <v>0</v>
      </c>
      <c r="I42" s="18">
        <v>0</v>
      </c>
      <c r="J42" s="18">
        <v>0</v>
      </c>
      <c r="K42" s="18"/>
      <c r="L42" s="18">
        <v>0</v>
      </c>
      <c r="M42" s="18"/>
      <c r="N42" s="18">
        <v>0</v>
      </c>
      <c r="O42" s="18"/>
      <c r="P42" s="18">
        <v>0</v>
      </c>
      <c r="Q42" s="18"/>
      <c r="R42" s="18">
        <v>0</v>
      </c>
      <c r="S42" s="18"/>
      <c r="T42" s="18">
        <v>726.7</v>
      </c>
      <c r="U42" s="18"/>
      <c r="V42" s="18">
        <v>1453.4</v>
      </c>
      <c r="W42" s="18"/>
      <c r="X42" s="18">
        <v>726.7</v>
      </c>
      <c r="Y42" s="18"/>
      <c r="Z42" s="18">
        <v>0</v>
      </c>
      <c r="AA42" s="18"/>
      <c r="AB42" s="18">
        <v>0</v>
      </c>
      <c r="AC42" s="18"/>
      <c r="AD42" s="18">
        <v>0</v>
      </c>
      <c r="AE42" s="18"/>
      <c r="AF42" s="153"/>
      <c r="AG42" s="99">
        <f t="shared" si="28"/>
        <v>2906.8</v>
      </c>
      <c r="AH42" s="103">
        <f t="shared" si="29"/>
        <v>0</v>
      </c>
      <c r="AI42" s="86"/>
      <c r="AJ42" s="35"/>
      <c r="AK42" s="35"/>
      <c r="AL42" s="35"/>
      <c r="AM42" s="35"/>
      <c r="AN42" s="35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s="3" customFormat="1" ht="145.5" customHeight="1" x14ac:dyDescent="0.25">
      <c r="A43" s="73" t="s">
        <v>22</v>
      </c>
      <c r="B43" s="17">
        <f>B44</f>
        <v>1683.1</v>
      </c>
      <c r="C43" s="17">
        <f>C44</f>
        <v>0</v>
      </c>
      <c r="D43" s="17">
        <f>D44</f>
        <v>0</v>
      </c>
      <c r="E43" s="17">
        <f>E44</f>
        <v>0</v>
      </c>
      <c r="F43" s="17">
        <f t="shared" si="2"/>
        <v>0</v>
      </c>
      <c r="G43" s="17">
        <v>0</v>
      </c>
      <c r="H43" s="17">
        <f>H44</f>
        <v>0</v>
      </c>
      <c r="I43" s="17">
        <f>I44</f>
        <v>0</v>
      </c>
      <c r="J43" s="17">
        <f t="shared" ref="J43:AE43" si="48">J44</f>
        <v>0</v>
      </c>
      <c r="K43" s="17">
        <f t="shared" si="48"/>
        <v>0</v>
      </c>
      <c r="L43" s="17">
        <f t="shared" si="48"/>
        <v>0</v>
      </c>
      <c r="M43" s="17">
        <f t="shared" si="48"/>
        <v>0</v>
      </c>
      <c r="N43" s="17">
        <f t="shared" si="48"/>
        <v>156.9</v>
      </c>
      <c r="O43" s="17">
        <f t="shared" si="48"/>
        <v>0</v>
      </c>
      <c r="P43" s="17">
        <f t="shared" si="48"/>
        <v>431.3</v>
      </c>
      <c r="Q43" s="17">
        <f t="shared" si="48"/>
        <v>0</v>
      </c>
      <c r="R43" s="17">
        <f t="shared" si="48"/>
        <v>0</v>
      </c>
      <c r="S43" s="17">
        <f t="shared" si="48"/>
        <v>0</v>
      </c>
      <c r="T43" s="17">
        <f t="shared" si="48"/>
        <v>400.8</v>
      </c>
      <c r="U43" s="17">
        <f t="shared" si="48"/>
        <v>0</v>
      </c>
      <c r="V43" s="17">
        <f t="shared" si="48"/>
        <v>360.5</v>
      </c>
      <c r="W43" s="17">
        <f t="shared" si="48"/>
        <v>0</v>
      </c>
      <c r="X43" s="17">
        <f t="shared" si="48"/>
        <v>333.6</v>
      </c>
      <c r="Y43" s="17">
        <f t="shared" si="48"/>
        <v>0</v>
      </c>
      <c r="Z43" s="17">
        <f t="shared" si="48"/>
        <v>0</v>
      </c>
      <c r="AA43" s="17">
        <f t="shared" si="48"/>
        <v>0</v>
      </c>
      <c r="AB43" s="17">
        <f t="shared" si="48"/>
        <v>0</v>
      </c>
      <c r="AC43" s="17">
        <f t="shared" si="48"/>
        <v>0</v>
      </c>
      <c r="AD43" s="17">
        <f t="shared" si="48"/>
        <v>0</v>
      </c>
      <c r="AE43" s="17">
        <f t="shared" si="48"/>
        <v>0</v>
      </c>
      <c r="AF43" s="117"/>
      <c r="AG43" s="99">
        <f t="shared" si="28"/>
        <v>1683.1</v>
      </c>
      <c r="AH43" s="103">
        <f t="shared" si="29"/>
        <v>0</v>
      </c>
      <c r="AI43" s="86"/>
      <c r="AJ43" s="78"/>
      <c r="AK43" s="78"/>
      <c r="AL43" s="78"/>
      <c r="AM43" s="78"/>
      <c r="AN43" s="78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</row>
    <row r="44" spans="1:93" s="9" customFormat="1" ht="15" x14ac:dyDescent="0.25">
      <c r="A44" s="21" t="s">
        <v>0</v>
      </c>
      <c r="B44" s="17">
        <f>B45+B46+B49</f>
        <v>1683.1</v>
      </c>
      <c r="C44" s="17">
        <f t="shared" ref="C44:E44" si="49">C45+C46+C49</f>
        <v>0</v>
      </c>
      <c r="D44" s="17">
        <f t="shared" si="49"/>
        <v>0</v>
      </c>
      <c r="E44" s="17">
        <f t="shared" si="49"/>
        <v>0</v>
      </c>
      <c r="F44" s="17">
        <f t="shared" si="2"/>
        <v>0</v>
      </c>
      <c r="G44" s="17">
        <v>0</v>
      </c>
      <c r="H44" s="17">
        <f>H45+H46+H49</f>
        <v>0</v>
      </c>
      <c r="I44" s="17">
        <f t="shared" ref="I44:AE44" si="50">I45+I46+I49</f>
        <v>0</v>
      </c>
      <c r="J44" s="17">
        <f t="shared" si="50"/>
        <v>0</v>
      </c>
      <c r="K44" s="17">
        <f t="shared" si="50"/>
        <v>0</v>
      </c>
      <c r="L44" s="17">
        <f t="shared" si="50"/>
        <v>0</v>
      </c>
      <c r="M44" s="17">
        <f t="shared" si="50"/>
        <v>0</v>
      </c>
      <c r="N44" s="17">
        <f t="shared" si="50"/>
        <v>156.9</v>
      </c>
      <c r="O44" s="17">
        <f t="shared" si="50"/>
        <v>0</v>
      </c>
      <c r="P44" s="17">
        <f t="shared" si="50"/>
        <v>431.3</v>
      </c>
      <c r="Q44" s="17">
        <f t="shared" si="50"/>
        <v>0</v>
      </c>
      <c r="R44" s="17">
        <f t="shared" si="50"/>
        <v>0</v>
      </c>
      <c r="S44" s="17">
        <f t="shared" si="50"/>
        <v>0</v>
      </c>
      <c r="T44" s="17">
        <f t="shared" si="50"/>
        <v>400.8</v>
      </c>
      <c r="U44" s="17">
        <f t="shared" si="50"/>
        <v>0</v>
      </c>
      <c r="V44" s="17">
        <f t="shared" si="50"/>
        <v>360.5</v>
      </c>
      <c r="W44" s="17">
        <f t="shared" si="50"/>
        <v>0</v>
      </c>
      <c r="X44" s="17">
        <f t="shared" si="50"/>
        <v>333.6</v>
      </c>
      <c r="Y44" s="17">
        <f t="shared" si="50"/>
        <v>0</v>
      </c>
      <c r="Z44" s="17">
        <f t="shared" si="50"/>
        <v>0</v>
      </c>
      <c r="AA44" s="17">
        <f t="shared" si="50"/>
        <v>0</v>
      </c>
      <c r="AB44" s="17">
        <f t="shared" si="50"/>
        <v>0</v>
      </c>
      <c r="AC44" s="17">
        <f t="shared" si="50"/>
        <v>0</v>
      </c>
      <c r="AD44" s="17">
        <f t="shared" si="50"/>
        <v>0</v>
      </c>
      <c r="AE44" s="17">
        <f t="shared" si="50"/>
        <v>0</v>
      </c>
      <c r="AF44" s="146"/>
      <c r="AG44" s="99">
        <f t="shared" si="28"/>
        <v>1683.1</v>
      </c>
      <c r="AH44" s="103">
        <f t="shared" si="29"/>
        <v>0</v>
      </c>
      <c r="AI44" s="86"/>
      <c r="AJ44" s="35"/>
      <c r="AK44" s="35"/>
      <c r="AL44" s="35"/>
      <c r="AM44" s="35"/>
      <c r="AN44" s="35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s="3" customFormat="1" ht="24.75" customHeight="1" x14ac:dyDescent="0.25">
      <c r="A45" s="22" t="s">
        <v>26</v>
      </c>
      <c r="B45" s="18">
        <f>B52+B57</f>
        <v>0</v>
      </c>
      <c r="C45" s="18">
        <f t="shared" ref="C45:AE45" si="51">C52+C57</f>
        <v>0</v>
      </c>
      <c r="D45" s="18">
        <f t="shared" si="51"/>
        <v>0</v>
      </c>
      <c r="E45" s="18">
        <f t="shared" si="51"/>
        <v>0</v>
      </c>
      <c r="F45" s="17">
        <v>0</v>
      </c>
      <c r="G45" s="17">
        <v>0</v>
      </c>
      <c r="H45" s="18">
        <f t="shared" si="51"/>
        <v>0</v>
      </c>
      <c r="I45" s="18">
        <f t="shared" si="51"/>
        <v>0</v>
      </c>
      <c r="J45" s="18">
        <f t="shared" si="51"/>
        <v>0</v>
      </c>
      <c r="K45" s="18">
        <f t="shared" si="51"/>
        <v>0</v>
      </c>
      <c r="L45" s="18">
        <f t="shared" si="51"/>
        <v>0</v>
      </c>
      <c r="M45" s="18">
        <f t="shared" si="51"/>
        <v>0</v>
      </c>
      <c r="N45" s="18">
        <f t="shared" si="51"/>
        <v>0</v>
      </c>
      <c r="O45" s="18">
        <f t="shared" si="51"/>
        <v>0</v>
      </c>
      <c r="P45" s="18">
        <f t="shared" si="51"/>
        <v>0</v>
      </c>
      <c r="Q45" s="18">
        <f t="shared" si="51"/>
        <v>0</v>
      </c>
      <c r="R45" s="18">
        <f t="shared" si="51"/>
        <v>0</v>
      </c>
      <c r="S45" s="18">
        <f t="shared" si="51"/>
        <v>0</v>
      </c>
      <c r="T45" s="18">
        <f t="shared" si="51"/>
        <v>0</v>
      </c>
      <c r="U45" s="18">
        <f t="shared" si="51"/>
        <v>0</v>
      </c>
      <c r="V45" s="18">
        <f t="shared" si="51"/>
        <v>0</v>
      </c>
      <c r="W45" s="18">
        <f t="shared" si="51"/>
        <v>0</v>
      </c>
      <c r="X45" s="18">
        <f t="shared" si="51"/>
        <v>0</v>
      </c>
      <c r="Y45" s="18">
        <f t="shared" si="51"/>
        <v>0</v>
      </c>
      <c r="Z45" s="18">
        <f t="shared" si="51"/>
        <v>0</v>
      </c>
      <c r="AA45" s="18">
        <f t="shared" si="51"/>
        <v>0</v>
      </c>
      <c r="AB45" s="18">
        <f t="shared" si="51"/>
        <v>0</v>
      </c>
      <c r="AC45" s="18">
        <f t="shared" si="51"/>
        <v>0</v>
      </c>
      <c r="AD45" s="18">
        <f t="shared" si="51"/>
        <v>0</v>
      </c>
      <c r="AE45" s="18">
        <f t="shared" si="51"/>
        <v>0</v>
      </c>
      <c r="AF45" s="147"/>
      <c r="AG45" s="99">
        <f t="shared" si="28"/>
        <v>0</v>
      </c>
      <c r="AH45" s="103">
        <f t="shared" si="29"/>
        <v>0</v>
      </c>
      <c r="AI45" s="87"/>
      <c r="AJ45" s="12"/>
      <c r="AK45" s="12"/>
      <c r="AL45" s="12"/>
      <c r="AM45" s="12"/>
      <c r="AN45" s="1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:93" ht="21" customHeight="1" x14ac:dyDescent="0.25">
      <c r="A46" s="23" t="s">
        <v>2</v>
      </c>
      <c r="B46" s="18">
        <f>B53+B58</f>
        <v>1683.1</v>
      </c>
      <c r="C46" s="18">
        <f t="shared" ref="C46:AE46" si="52">C53+C58</f>
        <v>0</v>
      </c>
      <c r="D46" s="18">
        <f t="shared" si="52"/>
        <v>0</v>
      </c>
      <c r="E46" s="18">
        <f t="shared" si="52"/>
        <v>0</v>
      </c>
      <c r="F46" s="17">
        <f t="shared" si="2"/>
        <v>0</v>
      </c>
      <c r="G46" s="17">
        <v>0</v>
      </c>
      <c r="H46" s="18">
        <f t="shared" si="52"/>
        <v>0</v>
      </c>
      <c r="I46" s="18">
        <f t="shared" si="52"/>
        <v>0</v>
      </c>
      <c r="J46" s="18">
        <f t="shared" si="52"/>
        <v>0</v>
      </c>
      <c r="K46" s="18">
        <f t="shared" si="52"/>
        <v>0</v>
      </c>
      <c r="L46" s="18">
        <f t="shared" si="52"/>
        <v>0</v>
      </c>
      <c r="M46" s="18">
        <f t="shared" si="52"/>
        <v>0</v>
      </c>
      <c r="N46" s="18">
        <f t="shared" si="52"/>
        <v>156.9</v>
      </c>
      <c r="O46" s="18">
        <f t="shared" si="52"/>
        <v>0</v>
      </c>
      <c r="P46" s="18">
        <f t="shared" si="52"/>
        <v>431.3</v>
      </c>
      <c r="Q46" s="18">
        <f t="shared" si="52"/>
        <v>0</v>
      </c>
      <c r="R46" s="18">
        <f t="shared" si="52"/>
        <v>0</v>
      </c>
      <c r="S46" s="18">
        <f t="shared" si="52"/>
        <v>0</v>
      </c>
      <c r="T46" s="18">
        <f t="shared" si="52"/>
        <v>400.8</v>
      </c>
      <c r="U46" s="18">
        <f t="shared" si="52"/>
        <v>0</v>
      </c>
      <c r="V46" s="18">
        <f t="shared" si="52"/>
        <v>360.5</v>
      </c>
      <c r="W46" s="18">
        <f t="shared" si="52"/>
        <v>0</v>
      </c>
      <c r="X46" s="18">
        <f t="shared" si="52"/>
        <v>333.6</v>
      </c>
      <c r="Y46" s="18">
        <f t="shared" si="52"/>
        <v>0</v>
      </c>
      <c r="Z46" s="18">
        <f t="shared" si="52"/>
        <v>0</v>
      </c>
      <c r="AA46" s="18">
        <f t="shared" si="52"/>
        <v>0</v>
      </c>
      <c r="AB46" s="18">
        <f t="shared" si="52"/>
        <v>0</v>
      </c>
      <c r="AC46" s="18">
        <f t="shared" si="52"/>
        <v>0</v>
      </c>
      <c r="AD46" s="18">
        <f t="shared" si="52"/>
        <v>0</v>
      </c>
      <c r="AE46" s="18">
        <f t="shared" si="52"/>
        <v>0</v>
      </c>
      <c r="AF46" s="147"/>
      <c r="AG46" s="99">
        <f t="shared" si="28"/>
        <v>1683.1</v>
      </c>
      <c r="AH46" s="103">
        <f t="shared" si="29"/>
        <v>0</v>
      </c>
      <c r="AI46" s="86"/>
      <c r="AJ46" s="35"/>
      <c r="AK46" s="35"/>
      <c r="AL46" s="35"/>
      <c r="AM46" s="35"/>
      <c r="AN46" s="35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s="3" customFormat="1" ht="3" hidden="1" customHeight="1" x14ac:dyDescent="0.25">
      <c r="A47" s="23"/>
      <c r="B47" s="18">
        <f t="shared" ref="B47:B59" si="53">H47+J47+L47+N47+P47+R47+T47+V47+X47+Z47+AB47+AD47</f>
        <v>0</v>
      </c>
      <c r="C47" s="18">
        <f t="shared" ref="C47:C48" si="54">H47</f>
        <v>0</v>
      </c>
      <c r="D47" s="18"/>
      <c r="E47" s="18"/>
      <c r="F47" s="17" t="e">
        <f t="shared" si="2"/>
        <v>#DIV/0!</v>
      </c>
      <c r="G47" s="17">
        <v>0</v>
      </c>
      <c r="H47" s="18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47"/>
      <c r="AG47" s="99">
        <f t="shared" si="28"/>
        <v>0</v>
      </c>
      <c r="AH47" s="103">
        <f t="shared" si="29"/>
        <v>0</v>
      </c>
      <c r="AI47" s="86"/>
      <c r="AJ47" s="35"/>
      <c r="AK47" s="35"/>
      <c r="AL47" s="35"/>
      <c r="AM47" s="35"/>
      <c r="AN47" s="35"/>
    </row>
    <row r="48" spans="1:93" s="3" customFormat="1" ht="2.25" hidden="1" customHeight="1" x14ac:dyDescent="0.25">
      <c r="A48" s="23" t="s">
        <v>18</v>
      </c>
      <c r="B48" s="18">
        <f t="shared" si="53"/>
        <v>0</v>
      </c>
      <c r="C48" s="18">
        <f t="shared" si="54"/>
        <v>0</v>
      </c>
      <c r="D48" s="18"/>
      <c r="E48" s="18"/>
      <c r="F48" s="17" t="e">
        <f t="shared" si="2"/>
        <v>#DIV/0!</v>
      </c>
      <c r="G48" s="17">
        <v>0</v>
      </c>
      <c r="H48" s="18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47"/>
      <c r="AG48" s="99">
        <f t="shared" si="28"/>
        <v>0</v>
      </c>
      <c r="AH48" s="103">
        <f t="shared" si="29"/>
        <v>0</v>
      </c>
      <c r="AI48" s="86"/>
      <c r="AJ48" s="35"/>
      <c r="AK48" s="35"/>
      <c r="AL48" s="35"/>
      <c r="AM48" s="35"/>
      <c r="AN48" s="35"/>
    </row>
    <row r="49" spans="1:93" s="3" customFormat="1" ht="19.5" customHeight="1" x14ac:dyDescent="0.25">
      <c r="A49" s="23" t="s">
        <v>3</v>
      </c>
      <c r="B49" s="18">
        <f>B54+B59</f>
        <v>0</v>
      </c>
      <c r="C49" s="18">
        <f t="shared" ref="C49:E49" si="55">C54+C59</f>
        <v>0</v>
      </c>
      <c r="D49" s="18">
        <f t="shared" si="55"/>
        <v>0</v>
      </c>
      <c r="E49" s="18">
        <f t="shared" si="55"/>
        <v>0</v>
      </c>
      <c r="F49" s="17">
        <v>0</v>
      </c>
      <c r="G49" s="17"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48"/>
      <c r="AG49" s="99">
        <f t="shared" si="28"/>
        <v>0</v>
      </c>
      <c r="AH49" s="103">
        <f t="shared" si="29"/>
        <v>0</v>
      </c>
      <c r="AI49" s="8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93" ht="44.25" customHeight="1" x14ac:dyDescent="0.25">
      <c r="A50" s="100" t="s">
        <v>55</v>
      </c>
      <c r="B50" s="18">
        <f>B51</f>
        <v>895.8</v>
      </c>
      <c r="C50" s="18">
        <f t="shared" ref="C50:E50" si="56">C51</f>
        <v>0</v>
      </c>
      <c r="D50" s="18">
        <f t="shared" si="56"/>
        <v>0</v>
      </c>
      <c r="E50" s="18">
        <f t="shared" si="56"/>
        <v>0</v>
      </c>
      <c r="F50" s="17">
        <f t="shared" si="2"/>
        <v>0</v>
      </c>
      <c r="G50" s="17">
        <v>0</v>
      </c>
      <c r="H50" s="18">
        <f>H51</f>
        <v>0</v>
      </c>
      <c r="I50" s="18">
        <f t="shared" ref="I50:AE50" si="57">I51</f>
        <v>0</v>
      </c>
      <c r="J50" s="18">
        <f t="shared" si="57"/>
        <v>0</v>
      </c>
      <c r="K50" s="18">
        <f t="shared" si="57"/>
        <v>0</v>
      </c>
      <c r="L50" s="18">
        <f t="shared" si="57"/>
        <v>0</v>
      </c>
      <c r="M50" s="18">
        <f t="shared" si="57"/>
        <v>0</v>
      </c>
      <c r="N50" s="18">
        <f t="shared" si="57"/>
        <v>0</v>
      </c>
      <c r="O50" s="18">
        <f t="shared" si="57"/>
        <v>0</v>
      </c>
      <c r="P50" s="18">
        <f t="shared" si="57"/>
        <v>425</v>
      </c>
      <c r="Q50" s="18">
        <f t="shared" si="57"/>
        <v>0</v>
      </c>
      <c r="R50" s="18">
        <f t="shared" si="57"/>
        <v>0</v>
      </c>
      <c r="S50" s="18">
        <f t="shared" si="57"/>
        <v>0</v>
      </c>
      <c r="T50" s="18">
        <f t="shared" si="57"/>
        <v>201.8</v>
      </c>
      <c r="U50" s="18">
        <f t="shared" si="57"/>
        <v>0</v>
      </c>
      <c r="V50" s="18">
        <f t="shared" si="57"/>
        <v>134.5</v>
      </c>
      <c r="W50" s="18">
        <f t="shared" si="57"/>
        <v>0</v>
      </c>
      <c r="X50" s="18">
        <f t="shared" si="57"/>
        <v>134.5</v>
      </c>
      <c r="Y50" s="18">
        <f t="shared" si="57"/>
        <v>0</v>
      </c>
      <c r="Z50" s="18">
        <f t="shared" si="57"/>
        <v>0</v>
      </c>
      <c r="AA50" s="18">
        <f t="shared" si="57"/>
        <v>0</v>
      </c>
      <c r="AB50" s="18">
        <f t="shared" si="57"/>
        <v>0</v>
      </c>
      <c r="AC50" s="18">
        <f t="shared" si="57"/>
        <v>0</v>
      </c>
      <c r="AD50" s="18">
        <f t="shared" si="57"/>
        <v>0</v>
      </c>
      <c r="AE50" s="18">
        <f t="shared" si="57"/>
        <v>0</v>
      </c>
      <c r="AF50" s="116"/>
      <c r="AG50" s="99">
        <f t="shared" si="28"/>
        <v>895.8</v>
      </c>
      <c r="AH50" s="103">
        <f t="shared" si="29"/>
        <v>0</v>
      </c>
      <c r="AI50" s="83"/>
    </row>
    <row r="51" spans="1:93" ht="25.5" customHeight="1" x14ac:dyDescent="0.25">
      <c r="A51" s="100" t="s">
        <v>0</v>
      </c>
      <c r="B51" s="18">
        <f>B52+B53+B54</f>
        <v>895.8</v>
      </c>
      <c r="C51" s="18">
        <f t="shared" ref="C51:E51" si="58">C52+C53+C54</f>
        <v>0</v>
      </c>
      <c r="D51" s="18">
        <f t="shared" si="58"/>
        <v>0</v>
      </c>
      <c r="E51" s="18">
        <f t="shared" si="58"/>
        <v>0</v>
      </c>
      <c r="F51" s="17">
        <f t="shared" si="2"/>
        <v>0</v>
      </c>
      <c r="G51" s="17">
        <v>0</v>
      </c>
      <c r="H51" s="18">
        <f>H52+H53+H54</f>
        <v>0</v>
      </c>
      <c r="I51" s="18">
        <f t="shared" ref="I51:AE51" si="59">I52+I53+I54</f>
        <v>0</v>
      </c>
      <c r="J51" s="18">
        <f t="shared" si="59"/>
        <v>0</v>
      </c>
      <c r="K51" s="18">
        <f t="shared" si="59"/>
        <v>0</v>
      </c>
      <c r="L51" s="18">
        <f t="shared" si="59"/>
        <v>0</v>
      </c>
      <c r="M51" s="18">
        <f t="shared" si="59"/>
        <v>0</v>
      </c>
      <c r="N51" s="18">
        <f t="shared" si="59"/>
        <v>0</v>
      </c>
      <c r="O51" s="18">
        <f t="shared" si="59"/>
        <v>0</v>
      </c>
      <c r="P51" s="18">
        <f t="shared" si="59"/>
        <v>425</v>
      </c>
      <c r="Q51" s="18">
        <f t="shared" si="59"/>
        <v>0</v>
      </c>
      <c r="R51" s="18">
        <f t="shared" si="59"/>
        <v>0</v>
      </c>
      <c r="S51" s="18">
        <f t="shared" si="59"/>
        <v>0</v>
      </c>
      <c r="T51" s="18">
        <f t="shared" si="59"/>
        <v>201.8</v>
      </c>
      <c r="U51" s="18">
        <f t="shared" si="59"/>
        <v>0</v>
      </c>
      <c r="V51" s="18">
        <f t="shared" si="59"/>
        <v>134.5</v>
      </c>
      <c r="W51" s="18">
        <f t="shared" si="59"/>
        <v>0</v>
      </c>
      <c r="X51" s="18">
        <f t="shared" si="59"/>
        <v>134.5</v>
      </c>
      <c r="Y51" s="18">
        <f t="shared" si="59"/>
        <v>0</v>
      </c>
      <c r="Z51" s="18">
        <f t="shared" si="59"/>
        <v>0</v>
      </c>
      <c r="AA51" s="18">
        <f t="shared" si="59"/>
        <v>0</v>
      </c>
      <c r="AB51" s="18">
        <f t="shared" si="59"/>
        <v>0</v>
      </c>
      <c r="AC51" s="18">
        <f t="shared" si="59"/>
        <v>0</v>
      </c>
      <c r="AD51" s="18">
        <f t="shared" si="59"/>
        <v>0</v>
      </c>
      <c r="AE51" s="18">
        <f t="shared" si="59"/>
        <v>0</v>
      </c>
      <c r="AF51" s="116"/>
      <c r="AG51" s="99">
        <f t="shared" si="28"/>
        <v>895.8</v>
      </c>
      <c r="AH51" s="103">
        <f t="shared" si="29"/>
        <v>0</v>
      </c>
      <c r="AI51" s="83"/>
    </row>
    <row r="52" spans="1:93" ht="25.5" customHeight="1" x14ac:dyDescent="0.25">
      <c r="A52" s="101" t="s">
        <v>26</v>
      </c>
      <c r="B52" s="18">
        <f t="shared" si="53"/>
        <v>0</v>
      </c>
      <c r="C52" s="17">
        <f>H52</f>
        <v>0</v>
      </c>
      <c r="D52" s="17"/>
      <c r="E52" s="18"/>
      <c r="F52" s="17">
        <v>0</v>
      </c>
      <c r="G52" s="17"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16"/>
      <c r="AG52" s="99">
        <f t="shared" si="28"/>
        <v>0</v>
      </c>
      <c r="AH52" s="103">
        <f t="shared" si="29"/>
        <v>0</v>
      </c>
      <c r="AI52" s="83"/>
    </row>
    <row r="53" spans="1:93" ht="25.5" customHeight="1" x14ac:dyDescent="0.25">
      <c r="A53" s="101" t="s">
        <v>2</v>
      </c>
      <c r="B53" s="18">
        <f t="shared" si="53"/>
        <v>895.8</v>
      </c>
      <c r="C53" s="17">
        <f t="shared" ref="C53:C54" si="60">H53</f>
        <v>0</v>
      </c>
      <c r="D53" s="17">
        <v>0</v>
      </c>
      <c r="E53" s="18">
        <f>I53+K53+M53+O53+Q53+S53+U53+W53+Y53+AA53+AC53+AE53</f>
        <v>0</v>
      </c>
      <c r="F53" s="17">
        <f t="shared" si="2"/>
        <v>0</v>
      </c>
      <c r="G53" s="17">
        <v>0</v>
      </c>
      <c r="H53" s="18">
        <v>0</v>
      </c>
      <c r="I53" s="18">
        <v>0</v>
      </c>
      <c r="J53" s="18">
        <v>0</v>
      </c>
      <c r="K53" s="18"/>
      <c r="L53" s="18">
        <v>0</v>
      </c>
      <c r="M53" s="18"/>
      <c r="N53" s="18">
        <v>0</v>
      </c>
      <c r="O53" s="18"/>
      <c r="P53" s="18">
        <v>425</v>
      </c>
      <c r="Q53" s="18"/>
      <c r="R53" s="18">
        <v>0</v>
      </c>
      <c r="S53" s="18"/>
      <c r="T53" s="18">
        <v>201.8</v>
      </c>
      <c r="U53" s="18"/>
      <c r="V53" s="18">
        <v>134.5</v>
      </c>
      <c r="W53" s="18"/>
      <c r="X53" s="18">
        <v>134.5</v>
      </c>
      <c r="Y53" s="18"/>
      <c r="Z53" s="18">
        <v>0</v>
      </c>
      <c r="AA53" s="18"/>
      <c r="AB53" s="18">
        <v>0</v>
      </c>
      <c r="AC53" s="18"/>
      <c r="AD53" s="18">
        <v>0</v>
      </c>
      <c r="AE53" s="18"/>
      <c r="AF53" s="116"/>
      <c r="AG53" s="99">
        <f t="shared" si="28"/>
        <v>895.8</v>
      </c>
      <c r="AH53" s="103">
        <f t="shared" si="29"/>
        <v>0</v>
      </c>
      <c r="AI53" s="83"/>
    </row>
    <row r="54" spans="1:93" ht="25.5" customHeight="1" x14ac:dyDescent="0.25">
      <c r="A54" s="101" t="s">
        <v>3</v>
      </c>
      <c r="B54" s="18">
        <f t="shared" si="53"/>
        <v>0</v>
      </c>
      <c r="C54" s="17">
        <f t="shared" si="60"/>
        <v>0</v>
      </c>
      <c r="D54" s="17"/>
      <c r="E54" s="18"/>
      <c r="F54" s="17">
        <v>0</v>
      </c>
      <c r="G54" s="17"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16"/>
      <c r="AG54" s="99">
        <f t="shared" si="28"/>
        <v>0</v>
      </c>
      <c r="AH54" s="103">
        <f t="shared" si="29"/>
        <v>0</v>
      </c>
      <c r="AI54" s="83"/>
    </row>
    <row r="55" spans="1:93" ht="45.75" customHeight="1" x14ac:dyDescent="0.25">
      <c r="A55" s="100" t="s">
        <v>56</v>
      </c>
      <c r="B55" s="18">
        <f>B56</f>
        <v>787.30000000000007</v>
      </c>
      <c r="C55" s="18">
        <f t="shared" ref="C55:E55" si="61">C56</f>
        <v>0</v>
      </c>
      <c r="D55" s="18">
        <f t="shared" si="61"/>
        <v>0</v>
      </c>
      <c r="E55" s="18">
        <f t="shared" si="61"/>
        <v>0</v>
      </c>
      <c r="F55" s="17">
        <f t="shared" si="2"/>
        <v>0</v>
      </c>
      <c r="G55" s="17">
        <v>0</v>
      </c>
      <c r="H55" s="18">
        <f>H56</f>
        <v>0</v>
      </c>
      <c r="I55" s="18">
        <f t="shared" ref="I55:AE55" si="62">I56</f>
        <v>0</v>
      </c>
      <c r="J55" s="18">
        <f t="shared" si="62"/>
        <v>0</v>
      </c>
      <c r="K55" s="18">
        <f t="shared" si="62"/>
        <v>0</v>
      </c>
      <c r="L55" s="18">
        <f t="shared" si="62"/>
        <v>0</v>
      </c>
      <c r="M55" s="18">
        <f t="shared" si="62"/>
        <v>0</v>
      </c>
      <c r="N55" s="18">
        <f t="shared" si="62"/>
        <v>156.9</v>
      </c>
      <c r="O55" s="18">
        <f t="shared" si="62"/>
        <v>0</v>
      </c>
      <c r="P55" s="18">
        <f t="shared" si="62"/>
        <v>6.3</v>
      </c>
      <c r="Q55" s="18">
        <f t="shared" si="62"/>
        <v>0</v>
      </c>
      <c r="R55" s="18">
        <f t="shared" si="62"/>
        <v>0</v>
      </c>
      <c r="S55" s="18">
        <f t="shared" si="62"/>
        <v>0</v>
      </c>
      <c r="T55" s="18">
        <f t="shared" si="62"/>
        <v>199</v>
      </c>
      <c r="U55" s="18">
        <f t="shared" si="62"/>
        <v>0</v>
      </c>
      <c r="V55" s="18">
        <f t="shared" si="62"/>
        <v>226</v>
      </c>
      <c r="W55" s="18">
        <f t="shared" si="62"/>
        <v>0</v>
      </c>
      <c r="X55" s="18">
        <f t="shared" si="62"/>
        <v>199.1</v>
      </c>
      <c r="Y55" s="18">
        <f t="shared" si="62"/>
        <v>0</v>
      </c>
      <c r="Z55" s="18">
        <f t="shared" si="62"/>
        <v>0</v>
      </c>
      <c r="AA55" s="18">
        <f t="shared" si="62"/>
        <v>0</v>
      </c>
      <c r="AB55" s="18">
        <f t="shared" si="62"/>
        <v>0</v>
      </c>
      <c r="AC55" s="18">
        <f t="shared" si="62"/>
        <v>0</v>
      </c>
      <c r="AD55" s="18">
        <f t="shared" si="62"/>
        <v>0</v>
      </c>
      <c r="AE55" s="18">
        <f t="shared" si="62"/>
        <v>0</v>
      </c>
      <c r="AF55" s="116"/>
      <c r="AG55" s="99">
        <f t="shared" si="28"/>
        <v>787.30000000000007</v>
      </c>
      <c r="AH55" s="103">
        <f t="shared" si="29"/>
        <v>0</v>
      </c>
      <c r="AI55" s="83"/>
    </row>
    <row r="56" spans="1:93" ht="25.5" customHeight="1" x14ac:dyDescent="0.25">
      <c r="A56" s="100" t="s">
        <v>0</v>
      </c>
      <c r="B56" s="18">
        <f>B57+B58+B59</f>
        <v>787.30000000000007</v>
      </c>
      <c r="C56" s="18">
        <f t="shared" ref="C56:E56" si="63">C57+C58+C59</f>
        <v>0</v>
      </c>
      <c r="D56" s="18">
        <f t="shared" si="63"/>
        <v>0</v>
      </c>
      <c r="E56" s="18">
        <f t="shared" si="63"/>
        <v>0</v>
      </c>
      <c r="F56" s="17">
        <f t="shared" si="2"/>
        <v>0</v>
      </c>
      <c r="G56" s="17">
        <v>0</v>
      </c>
      <c r="H56" s="18">
        <f>H57+H58+H59</f>
        <v>0</v>
      </c>
      <c r="I56" s="18">
        <f t="shared" ref="I56:AE56" si="64">I57+I58+I59</f>
        <v>0</v>
      </c>
      <c r="J56" s="18">
        <f t="shared" si="64"/>
        <v>0</v>
      </c>
      <c r="K56" s="18">
        <f t="shared" si="64"/>
        <v>0</v>
      </c>
      <c r="L56" s="18">
        <f t="shared" si="64"/>
        <v>0</v>
      </c>
      <c r="M56" s="18">
        <f t="shared" si="64"/>
        <v>0</v>
      </c>
      <c r="N56" s="18">
        <f t="shared" si="64"/>
        <v>156.9</v>
      </c>
      <c r="O56" s="18">
        <f t="shared" si="64"/>
        <v>0</v>
      </c>
      <c r="P56" s="18">
        <f t="shared" si="64"/>
        <v>6.3</v>
      </c>
      <c r="Q56" s="18">
        <f t="shared" si="64"/>
        <v>0</v>
      </c>
      <c r="R56" s="18">
        <f t="shared" si="64"/>
        <v>0</v>
      </c>
      <c r="S56" s="18">
        <f t="shared" si="64"/>
        <v>0</v>
      </c>
      <c r="T56" s="18">
        <f t="shared" si="64"/>
        <v>199</v>
      </c>
      <c r="U56" s="18">
        <f t="shared" si="64"/>
        <v>0</v>
      </c>
      <c r="V56" s="18">
        <f t="shared" si="64"/>
        <v>226</v>
      </c>
      <c r="W56" s="18">
        <f t="shared" si="64"/>
        <v>0</v>
      </c>
      <c r="X56" s="18">
        <f t="shared" si="64"/>
        <v>199.1</v>
      </c>
      <c r="Y56" s="18">
        <f t="shared" si="64"/>
        <v>0</v>
      </c>
      <c r="Z56" s="18">
        <f t="shared" si="64"/>
        <v>0</v>
      </c>
      <c r="AA56" s="18">
        <f t="shared" si="64"/>
        <v>0</v>
      </c>
      <c r="AB56" s="18">
        <f t="shared" si="64"/>
        <v>0</v>
      </c>
      <c r="AC56" s="18">
        <f t="shared" si="64"/>
        <v>0</v>
      </c>
      <c r="AD56" s="18">
        <f t="shared" si="64"/>
        <v>0</v>
      </c>
      <c r="AE56" s="18">
        <f t="shared" si="64"/>
        <v>0</v>
      </c>
      <c r="AF56" s="116"/>
      <c r="AG56" s="99">
        <f t="shared" si="28"/>
        <v>787.30000000000007</v>
      </c>
      <c r="AH56" s="103">
        <f t="shared" si="29"/>
        <v>0</v>
      </c>
      <c r="AI56" s="83"/>
    </row>
    <row r="57" spans="1:93" ht="25.5" customHeight="1" x14ac:dyDescent="0.25">
      <c r="A57" s="101" t="s">
        <v>26</v>
      </c>
      <c r="B57" s="18">
        <f t="shared" si="53"/>
        <v>0</v>
      </c>
      <c r="C57" s="17">
        <f>H57</f>
        <v>0</v>
      </c>
      <c r="D57" s="17"/>
      <c r="E57" s="18"/>
      <c r="F57" s="17">
        <v>0</v>
      </c>
      <c r="G57" s="17"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16"/>
      <c r="AG57" s="99">
        <f t="shared" si="28"/>
        <v>0</v>
      </c>
      <c r="AH57" s="103">
        <f t="shared" si="29"/>
        <v>0</v>
      </c>
      <c r="AI57" s="83"/>
    </row>
    <row r="58" spans="1:93" ht="25.5" customHeight="1" x14ac:dyDescent="0.25">
      <c r="A58" s="101" t="s">
        <v>2</v>
      </c>
      <c r="B58" s="18">
        <f t="shared" si="53"/>
        <v>787.30000000000007</v>
      </c>
      <c r="C58" s="17">
        <f t="shared" ref="C58:C59" si="65">H58</f>
        <v>0</v>
      </c>
      <c r="D58" s="17">
        <v>0</v>
      </c>
      <c r="E58" s="18">
        <f>I58+K58+M58+O58+Q58+S58+U58+W58+Y58+AA58+AC58+AE58</f>
        <v>0</v>
      </c>
      <c r="F58" s="17">
        <f t="shared" si="2"/>
        <v>0</v>
      </c>
      <c r="G58" s="17">
        <v>0</v>
      </c>
      <c r="H58" s="18">
        <v>0</v>
      </c>
      <c r="I58" s="18">
        <v>0</v>
      </c>
      <c r="J58" s="18">
        <v>0</v>
      </c>
      <c r="K58" s="18"/>
      <c r="L58" s="18">
        <v>0</v>
      </c>
      <c r="M58" s="18"/>
      <c r="N58" s="18">
        <v>156.9</v>
      </c>
      <c r="O58" s="18"/>
      <c r="P58" s="18">
        <v>6.3</v>
      </c>
      <c r="Q58" s="18"/>
      <c r="R58" s="18">
        <v>0</v>
      </c>
      <c r="S58" s="18"/>
      <c r="T58" s="18">
        <v>199</v>
      </c>
      <c r="U58" s="18"/>
      <c r="V58" s="18">
        <v>226</v>
      </c>
      <c r="W58" s="18"/>
      <c r="X58" s="18">
        <v>199.1</v>
      </c>
      <c r="Y58" s="18"/>
      <c r="Z58" s="18">
        <v>0</v>
      </c>
      <c r="AA58" s="18"/>
      <c r="AB58" s="18">
        <v>0</v>
      </c>
      <c r="AC58" s="18"/>
      <c r="AD58" s="18">
        <v>0</v>
      </c>
      <c r="AE58" s="18"/>
      <c r="AF58" s="116"/>
      <c r="AG58" s="99">
        <f t="shared" si="28"/>
        <v>787.30000000000007</v>
      </c>
      <c r="AH58" s="103">
        <f t="shared" si="29"/>
        <v>0</v>
      </c>
      <c r="AI58" s="83"/>
    </row>
    <row r="59" spans="1:93" ht="25.5" customHeight="1" x14ac:dyDescent="0.25">
      <c r="A59" s="101" t="s">
        <v>3</v>
      </c>
      <c r="B59" s="18">
        <f t="shared" si="53"/>
        <v>0</v>
      </c>
      <c r="C59" s="17">
        <f t="shared" si="65"/>
        <v>0</v>
      </c>
      <c r="D59" s="17"/>
      <c r="E59" s="18"/>
      <c r="F59" s="17">
        <v>0</v>
      </c>
      <c r="G59" s="17"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16"/>
      <c r="AG59" s="99">
        <f t="shared" si="28"/>
        <v>0</v>
      </c>
      <c r="AH59" s="103">
        <f t="shared" si="29"/>
        <v>0</v>
      </c>
      <c r="AI59" s="85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</row>
    <row r="60" spans="1:93" s="42" customFormat="1" ht="160.5" customHeight="1" x14ac:dyDescent="0.25">
      <c r="A60" s="41" t="s">
        <v>48</v>
      </c>
      <c r="B60" s="17">
        <f>B61</f>
        <v>7227.0000000000009</v>
      </c>
      <c r="C60" s="17">
        <f t="shared" ref="C60:E61" si="66">C61</f>
        <v>1376.85</v>
      </c>
      <c r="D60" s="17">
        <f t="shared" si="66"/>
        <v>1378.8</v>
      </c>
      <c r="E60" s="17">
        <f t="shared" si="66"/>
        <v>1162.53</v>
      </c>
      <c r="F60" s="17">
        <f t="shared" si="2"/>
        <v>16.085927770859275</v>
      </c>
      <c r="G60" s="17">
        <f t="shared" ref="G21:G83" si="67">E60/C60*100</f>
        <v>84.434034208519449</v>
      </c>
      <c r="H60" s="17">
        <f>H61</f>
        <v>1376.85</v>
      </c>
      <c r="I60" s="17">
        <f t="shared" ref="I60:AE61" si="68">I61</f>
        <v>1162.53</v>
      </c>
      <c r="J60" s="17">
        <f t="shared" si="68"/>
        <v>584.51</v>
      </c>
      <c r="K60" s="17">
        <f t="shared" si="68"/>
        <v>0</v>
      </c>
      <c r="L60" s="17">
        <f t="shared" si="68"/>
        <v>654.01</v>
      </c>
      <c r="M60" s="17">
        <f t="shared" si="68"/>
        <v>0</v>
      </c>
      <c r="N60" s="17">
        <f t="shared" si="68"/>
        <v>957.93</v>
      </c>
      <c r="O60" s="17">
        <f t="shared" si="68"/>
        <v>0</v>
      </c>
      <c r="P60" s="17">
        <f t="shared" si="68"/>
        <v>774.44</v>
      </c>
      <c r="Q60" s="17">
        <f t="shared" si="68"/>
        <v>0</v>
      </c>
      <c r="R60" s="17">
        <f t="shared" si="68"/>
        <v>340.14</v>
      </c>
      <c r="S60" s="17">
        <f t="shared" si="68"/>
        <v>0</v>
      </c>
      <c r="T60" s="17">
        <f t="shared" si="68"/>
        <v>688.8</v>
      </c>
      <c r="U60" s="17">
        <f t="shared" si="68"/>
        <v>0</v>
      </c>
      <c r="V60" s="17">
        <f t="shared" si="68"/>
        <v>447.05</v>
      </c>
      <c r="W60" s="17">
        <f t="shared" si="68"/>
        <v>0</v>
      </c>
      <c r="X60" s="17">
        <f t="shared" si="68"/>
        <v>231.76</v>
      </c>
      <c r="Y60" s="17">
        <f t="shared" si="68"/>
        <v>0</v>
      </c>
      <c r="Z60" s="17">
        <f t="shared" si="68"/>
        <v>428.3</v>
      </c>
      <c r="AA60" s="17">
        <f t="shared" si="68"/>
        <v>0</v>
      </c>
      <c r="AB60" s="17">
        <f t="shared" si="68"/>
        <v>365.11</v>
      </c>
      <c r="AC60" s="17">
        <f t="shared" si="68"/>
        <v>0</v>
      </c>
      <c r="AD60" s="17">
        <f t="shared" si="68"/>
        <v>378.1</v>
      </c>
      <c r="AE60" s="17">
        <f t="shared" si="68"/>
        <v>0</v>
      </c>
      <c r="AF60" s="102" t="s">
        <v>65</v>
      </c>
      <c r="AG60" s="99">
        <f t="shared" si="28"/>
        <v>7227.0000000000009</v>
      </c>
      <c r="AH60" s="103">
        <f t="shared" si="29"/>
        <v>1162.53</v>
      </c>
      <c r="AI60" s="85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</row>
    <row r="61" spans="1:93" s="9" customFormat="1" ht="25.5" customHeight="1" x14ac:dyDescent="0.25">
      <c r="A61" s="21" t="s">
        <v>0</v>
      </c>
      <c r="B61" s="17">
        <f>B62</f>
        <v>7227.0000000000009</v>
      </c>
      <c r="C61" s="17">
        <f t="shared" si="66"/>
        <v>1376.85</v>
      </c>
      <c r="D61" s="17">
        <f t="shared" si="66"/>
        <v>1378.8</v>
      </c>
      <c r="E61" s="17">
        <f t="shared" si="66"/>
        <v>1162.53</v>
      </c>
      <c r="F61" s="17">
        <f t="shared" si="2"/>
        <v>16.085927770859275</v>
      </c>
      <c r="G61" s="17">
        <f t="shared" si="67"/>
        <v>84.434034208519449</v>
      </c>
      <c r="H61" s="17">
        <f>H62</f>
        <v>1376.85</v>
      </c>
      <c r="I61" s="17">
        <f t="shared" si="68"/>
        <v>1162.53</v>
      </c>
      <c r="J61" s="17">
        <f t="shared" si="68"/>
        <v>584.51</v>
      </c>
      <c r="K61" s="17">
        <f t="shared" si="68"/>
        <v>0</v>
      </c>
      <c r="L61" s="17">
        <f t="shared" si="68"/>
        <v>654.01</v>
      </c>
      <c r="M61" s="17">
        <f t="shared" si="68"/>
        <v>0</v>
      </c>
      <c r="N61" s="17">
        <f t="shared" si="68"/>
        <v>957.93</v>
      </c>
      <c r="O61" s="17">
        <f t="shared" si="68"/>
        <v>0</v>
      </c>
      <c r="P61" s="17">
        <f t="shared" si="68"/>
        <v>774.44</v>
      </c>
      <c r="Q61" s="17">
        <f t="shared" si="68"/>
        <v>0</v>
      </c>
      <c r="R61" s="17">
        <f t="shared" si="68"/>
        <v>340.14</v>
      </c>
      <c r="S61" s="17">
        <f t="shared" si="68"/>
        <v>0</v>
      </c>
      <c r="T61" s="17">
        <f t="shared" si="68"/>
        <v>688.8</v>
      </c>
      <c r="U61" s="17">
        <f t="shared" si="68"/>
        <v>0</v>
      </c>
      <c r="V61" s="17">
        <f t="shared" si="68"/>
        <v>447.05</v>
      </c>
      <c r="W61" s="17">
        <f t="shared" si="68"/>
        <v>0</v>
      </c>
      <c r="X61" s="17">
        <f t="shared" si="68"/>
        <v>231.76</v>
      </c>
      <c r="Y61" s="17">
        <f t="shared" si="68"/>
        <v>0</v>
      </c>
      <c r="Z61" s="17">
        <f t="shared" si="68"/>
        <v>428.3</v>
      </c>
      <c r="AA61" s="17">
        <f t="shared" si="68"/>
        <v>0</v>
      </c>
      <c r="AB61" s="17">
        <f t="shared" si="68"/>
        <v>365.11</v>
      </c>
      <c r="AC61" s="17">
        <f t="shared" si="68"/>
        <v>0</v>
      </c>
      <c r="AD61" s="17">
        <f t="shared" si="68"/>
        <v>378.1</v>
      </c>
      <c r="AE61" s="17">
        <f t="shared" si="68"/>
        <v>0</v>
      </c>
      <c r="AF61" s="102"/>
      <c r="AG61" s="99">
        <f t="shared" si="28"/>
        <v>7227.0000000000009</v>
      </c>
      <c r="AH61" s="103">
        <f t="shared" si="29"/>
        <v>1162.53</v>
      </c>
      <c r="AI61" s="83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</row>
    <row r="62" spans="1:93" s="59" customFormat="1" ht="27.75" customHeight="1" x14ac:dyDescent="0.25">
      <c r="A62" s="58" t="s">
        <v>26</v>
      </c>
      <c r="B62" s="18">
        <f>H62+J62+L62+N62+P62+R62+T62+V62+X62+Z62+AB62+AD62</f>
        <v>7227.0000000000009</v>
      </c>
      <c r="C62" s="18">
        <f>H62</f>
        <v>1376.85</v>
      </c>
      <c r="D62" s="18">
        <v>1378.8</v>
      </c>
      <c r="E62" s="18">
        <f>I62+K62+M62+O62+Q62+S62+U62+W62+Y62+AA62+AC62+AE62</f>
        <v>1162.53</v>
      </c>
      <c r="F62" s="17">
        <f t="shared" si="2"/>
        <v>16.085927770859275</v>
      </c>
      <c r="G62" s="17">
        <f>E62/C62*100</f>
        <v>84.434034208519449</v>
      </c>
      <c r="H62" s="18">
        <v>1376.85</v>
      </c>
      <c r="I62" s="18">
        <v>1162.53</v>
      </c>
      <c r="J62" s="18">
        <v>584.51</v>
      </c>
      <c r="K62" s="18"/>
      <c r="L62" s="18">
        <v>654.01</v>
      </c>
      <c r="M62" s="18"/>
      <c r="N62" s="18">
        <v>957.93</v>
      </c>
      <c r="O62" s="18"/>
      <c r="P62" s="18">
        <v>774.44</v>
      </c>
      <c r="Q62" s="18"/>
      <c r="R62" s="18">
        <v>340.14</v>
      </c>
      <c r="S62" s="18"/>
      <c r="T62" s="18">
        <v>688.8</v>
      </c>
      <c r="U62" s="18"/>
      <c r="V62" s="18">
        <v>447.05</v>
      </c>
      <c r="W62" s="18"/>
      <c r="X62" s="18">
        <v>231.76</v>
      </c>
      <c r="Y62" s="18"/>
      <c r="Z62" s="18">
        <v>428.3</v>
      </c>
      <c r="AA62" s="18"/>
      <c r="AB62" s="18">
        <v>365.11</v>
      </c>
      <c r="AC62" s="18"/>
      <c r="AD62" s="18">
        <v>378.1</v>
      </c>
      <c r="AE62" s="18"/>
      <c r="AF62" s="111"/>
      <c r="AG62" s="99">
        <f t="shared" si="28"/>
        <v>7227.0000000000009</v>
      </c>
      <c r="AH62" s="103">
        <f t="shared" si="29"/>
        <v>1162.53</v>
      </c>
      <c r="AI62" s="85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s="3" customFormat="1" ht="77.25" hidden="1" customHeight="1" x14ac:dyDescent="0.25">
      <c r="A63" s="25" t="s">
        <v>2</v>
      </c>
      <c r="B63" s="17"/>
      <c r="C63" s="17">
        <f t="shared" ref="C63:C83" si="69">H63</f>
        <v>0</v>
      </c>
      <c r="D63" s="17"/>
      <c r="E63" s="17"/>
      <c r="F63" s="17" t="e">
        <f t="shared" si="2"/>
        <v>#DIV/0!</v>
      </c>
      <c r="G63" s="17" t="e">
        <f t="shared" si="67"/>
        <v>#DIV/0!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11"/>
      <c r="AG63" s="99">
        <f t="shared" si="28"/>
        <v>0</v>
      </c>
      <c r="AH63" s="103">
        <f t="shared" si="29"/>
        <v>0</v>
      </c>
      <c r="AI63" s="85"/>
    </row>
    <row r="64" spans="1:93" s="3" customFormat="1" ht="77.25" hidden="1" customHeight="1" x14ac:dyDescent="0.25">
      <c r="A64" s="25"/>
      <c r="B64" s="17">
        <f>H64+J64+L64+N64+P64+R64+T64+V64+X64+Z64+AB64+AD64</f>
        <v>850.7</v>
      </c>
      <c r="C64" s="17">
        <f t="shared" si="69"/>
        <v>0</v>
      </c>
      <c r="D64" s="17"/>
      <c r="E64" s="17"/>
      <c r="F64" s="17">
        <f t="shared" si="2"/>
        <v>0</v>
      </c>
      <c r="G64" s="17" t="e">
        <f t="shared" si="67"/>
        <v>#DIV/0!</v>
      </c>
      <c r="H64" s="17"/>
      <c r="I64" s="17"/>
      <c r="J64" s="17"/>
      <c r="K64" s="17"/>
      <c r="L64" s="17"/>
      <c r="M64" s="17"/>
      <c r="N64" s="17">
        <v>247.2</v>
      </c>
      <c r="O64" s="17"/>
      <c r="P64" s="17">
        <v>6.3</v>
      </c>
      <c r="Q64" s="17"/>
      <c r="R64" s="17">
        <v>199.1</v>
      </c>
      <c r="S64" s="17"/>
      <c r="T64" s="17">
        <v>199.1</v>
      </c>
      <c r="U64" s="17"/>
      <c r="V64" s="17">
        <v>199</v>
      </c>
      <c r="W64" s="17"/>
      <c r="X64" s="17"/>
      <c r="Y64" s="17"/>
      <c r="Z64" s="17"/>
      <c r="AA64" s="17"/>
      <c r="AB64" s="17"/>
      <c r="AC64" s="17"/>
      <c r="AD64" s="17"/>
      <c r="AE64" s="17"/>
      <c r="AF64" s="118"/>
      <c r="AG64" s="99">
        <f t="shared" si="28"/>
        <v>850.7</v>
      </c>
      <c r="AH64" s="103">
        <f t="shared" si="29"/>
        <v>0</v>
      </c>
      <c r="AI64" s="85"/>
    </row>
    <row r="65" spans="1:93" s="3" customFormat="1" ht="77.25" hidden="1" customHeight="1" x14ac:dyDescent="0.25">
      <c r="A65" s="25" t="s">
        <v>18</v>
      </c>
      <c r="B65" s="17"/>
      <c r="C65" s="17">
        <f t="shared" si="69"/>
        <v>0</v>
      </c>
      <c r="D65" s="17"/>
      <c r="E65" s="17"/>
      <c r="F65" s="17" t="e">
        <f t="shared" si="2"/>
        <v>#DIV/0!</v>
      </c>
      <c r="G65" s="17" t="e">
        <f t="shared" si="67"/>
        <v>#DIV/0!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19" t="s">
        <v>35</v>
      </c>
      <c r="AG65" s="99">
        <f t="shared" si="28"/>
        <v>0</v>
      </c>
      <c r="AH65" s="103">
        <f t="shared" si="29"/>
        <v>0</v>
      </c>
      <c r="AI65" s="85"/>
    </row>
    <row r="66" spans="1:93" s="3" customFormat="1" ht="77.25" hidden="1" customHeight="1" x14ac:dyDescent="0.25">
      <c r="A66" s="25" t="s">
        <v>3</v>
      </c>
      <c r="B66" s="17"/>
      <c r="C66" s="17">
        <f t="shared" si="69"/>
        <v>0</v>
      </c>
      <c r="D66" s="17"/>
      <c r="E66" s="17"/>
      <c r="F66" s="17" t="e">
        <f t="shared" si="2"/>
        <v>#DIV/0!</v>
      </c>
      <c r="G66" s="17" t="e">
        <f t="shared" si="67"/>
        <v>#DIV/0!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02"/>
      <c r="AG66" s="99">
        <f t="shared" si="28"/>
        <v>0</v>
      </c>
      <c r="AH66" s="103">
        <f t="shared" si="29"/>
        <v>0</v>
      </c>
      <c r="AI66" s="88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</row>
    <row r="67" spans="1:93" s="75" customFormat="1" ht="27.75" customHeight="1" x14ac:dyDescent="0.25">
      <c r="A67" s="74" t="s">
        <v>4</v>
      </c>
      <c r="B67" s="17">
        <f>B68</f>
        <v>8778.9</v>
      </c>
      <c r="C67" s="17">
        <f t="shared" ref="C67:E69" si="70">C68</f>
        <v>8.8000000000000007</v>
      </c>
      <c r="D67" s="17">
        <f t="shared" si="70"/>
        <v>0</v>
      </c>
      <c r="E67" s="17">
        <f t="shared" si="70"/>
        <v>0</v>
      </c>
      <c r="F67" s="17">
        <f t="shared" si="2"/>
        <v>0</v>
      </c>
      <c r="G67" s="17">
        <f t="shared" si="67"/>
        <v>0</v>
      </c>
      <c r="H67" s="17">
        <f>H68</f>
        <v>8.8000000000000007</v>
      </c>
      <c r="I67" s="17">
        <f t="shared" ref="I67:AE69" si="71">I68</f>
        <v>0</v>
      </c>
      <c r="J67" s="17">
        <f t="shared" si="71"/>
        <v>8.8000000000000007</v>
      </c>
      <c r="K67" s="17">
        <f t="shared" si="71"/>
        <v>0</v>
      </c>
      <c r="L67" s="17">
        <f t="shared" si="71"/>
        <v>8.8000000000000007</v>
      </c>
      <c r="M67" s="17">
        <f t="shared" si="71"/>
        <v>0</v>
      </c>
      <c r="N67" s="17">
        <f t="shared" si="71"/>
        <v>24.3</v>
      </c>
      <c r="O67" s="17">
        <f t="shared" si="71"/>
        <v>0</v>
      </c>
      <c r="P67" s="17">
        <f t="shared" si="71"/>
        <v>8.8000000000000007</v>
      </c>
      <c r="Q67" s="17">
        <f t="shared" si="71"/>
        <v>0</v>
      </c>
      <c r="R67" s="17">
        <f t="shared" si="71"/>
        <v>8.8000000000000007</v>
      </c>
      <c r="S67" s="17">
        <f t="shared" si="71"/>
        <v>0</v>
      </c>
      <c r="T67" s="17">
        <f t="shared" si="71"/>
        <v>8.8000000000000007</v>
      </c>
      <c r="U67" s="17">
        <f t="shared" si="71"/>
        <v>0</v>
      </c>
      <c r="V67" s="17">
        <f t="shared" si="71"/>
        <v>8.8000000000000007</v>
      </c>
      <c r="W67" s="17">
        <f t="shared" si="71"/>
        <v>0</v>
      </c>
      <c r="X67" s="17">
        <f t="shared" si="71"/>
        <v>8.8000000000000007</v>
      </c>
      <c r="Y67" s="17">
        <f t="shared" si="71"/>
        <v>0</v>
      </c>
      <c r="Z67" s="17">
        <f t="shared" si="71"/>
        <v>8.8000000000000007</v>
      </c>
      <c r="AA67" s="17">
        <f t="shared" si="71"/>
        <v>0</v>
      </c>
      <c r="AB67" s="17">
        <f t="shared" si="71"/>
        <v>8.6999999999999993</v>
      </c>
      <c r="AC67" s="17">
        <f t="shared" si="71"/>
        <v>0</v>
      </c>
      <c r="AD67" s="17">
        <f t="shared" si="71"/>
        <v>8666.7000000000007</v>
      </c>
      <c r="AE67" s="17">
        <f t="shared" si="71"/>
        <v>0</v>
      </c>
      <c r="AF67" s="102"/>
      <c r="AG67" s="99">
        <f t="shared" si="28"/>
        <v>8778.9000000000015</v>
      </c>
      <c r="AH67" s="103">
        <f t="shared" si="29"/>
        <v>0</v>
      </c>
      <c r="AI67" s="85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</row>
    <row r="68" spans="1:93" s="42" customFormat="1" ht="42.75" x14ac:dyDescent="0.25">
      <c r="A68" s="41" t="s">
        <v>27</v>
      </c>
      <c r="B68" s="17">
        <f>B69</f>
        <v>8778.9</v>
      </c>
      <c r="C68" s="17">
        <f t="shared" si="70"/>
        <v>8.8000000000000007</v>
      </c>
      <c r="D68" s="17">
        <f t="shared" si="70"/>
        <v>0</v>
      </c>
      <c r="E68" s="17">
        <f t="shared" si="70"/>
        <v>0</v>
      </c>
      <c r="F68" s="17">
        <f t="shared" si="2"/>
        <v>0</v>
      </c>
      <c r="G68" s="17">
        <f t="shared" si="67"/>
        <v>0</v>
      </c>
      <c r="H68" s="17">
        <f>H69</f>
        <v>8.8000000000000007</v>
      </c>
      <c r="I68" s="17">
        <f t="shared" si="71"/>
        <v>0</v>
      </c>
      <c r="J68" s="17">
        <f t="shared" si="71"/>
        <v>8.8000000000000007</v>
      </c>
      <c r="K68" s="17">
        <f t="shared" si="71"/>
        <v>0</v>
      </c>
      <c r="L68" s="17">
        <f t="shared" si="71"/>
        <v>8.8000000000000007</v>
      </c>
      <c r="M68" s="17">
        <f t="shared" si="71"/>
        <v>0</v>
      </c>
      <c r="N68" s="17">
        <f t="shared" si="71"/>
        <v>24.3</v>
      </c>
      <c r="O68" s="17">
        <f t="shared" si="71"/>
        <v>0</v>
      </c>
      <c r="P68" s="17">
        <f t="shared" si="71"/>
        <v>8.8000000000000007</v>
      </c>
      <c r="Q68" s="17">
        <f t="shared" si="71"/>
        <v>0</v>
      </c>
      <c r="R68" s="17">
        <f t="shared" si="71"/>
        <v>8.8000000000000007</v>
      </c>
      <c r="S68" s="17">
        <f t="shared" si="71"/>
        <v>0</v>
      </c>
      <c r="T68" s="17">
        <f t="shared" si="71"/>
        <v>8.8000000000000007</v>
      </c>
      <c r="U68" s="17">
        <f t="shared" si="71"/>
        <v>0</v>
      </c>
      <c r="V68" s="17">
        <f t="shared" si="71"/>
        <v>8.8000000000000007</v>
      </c>
      <c r="W68" s="17">
        <f t="shared" si="71"/>
        <v>0</v>
      </c>
      <c r="X68" s="17">
        <f t="shared" si="71"/>
        <v>8.8000000000000007</v>
      </c>
      <c r="Y68" s="17">
        <f t="shared" si="71"/>
        <v>0</v>
      </c>
      <c r="Z68" s="17">
        <f t="shared" si="71"/>
        <v>8.8000000000000007</v>
      </c>
      <c r="AA68" s="17">
        <f t="shared" si="71"/>
        <v>0</v>
      </c>
      <c r="AB68" s="17">
        <f t="shared" si="71"/>
        <v>8.6999999999999993</v>
      </c>
      <c r="AC68" s="17">
        <f t="shared" si="71"/>
        <v>0</v>
      </c>
      <c r="AD68" s="17">
        <f t="shared" si="71"/>
        <v>8666.7000000000007</v>
      </c>
      <c r="AE68" s="17">
        <f t="shared" si="71"/>
        <v>0</v>
      </c>
      <c r="AF68" s="111"/>
      <c r="AG68" s="99">
        <f t="shared" si="28"/>
        <v>8778.9000000000015</v>
      </c>
      <c r="AH68" s="103">
        <f t="shared" si="29"/>
        <v>0</v>
      </c>
      <c r="AI68" s="85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</row>
    <row r="69" spans="1:93" s="9" customFormat="1" x14ac:dyDescent="0.25">
      <c r="A69" s="21" t="s">
        <v>0</v>
      </c>
      <c r="B69" s="17">
        <f>B70</f>
        <v>8778.9</v>
      </c>
      <c r="C69" s="17">
        <f t="shared" si="70"/>
        <v>8.8000000000000007</v>
      </c>
      <c r="D69" s="17">
        <f t="shared" si="70"/>
        <v>0</v>
      </c>
      <c r="E69" s="17">
        <f t="shared" si="70"/>
        <v>0</v>
      </c>
      <c r="F69" s="17">
        <f t="shared" si="2"/>
        <v>0</v>
      </c>
      <c r="G69" s="17">
        <f t="shared" si="67"/>
        <v>0</v>
      </c>
      <c r="H69" s="17">
        <f>H70</f>
        <v>8.8000000000000007</v>
      </c>
      <c r="I69" s="17">
        <f t="shared" si="71"/>
        <v>0</v>
      </c>
      <c r="J69" s="17">
        <f t="shared" si="71"/>
        <v>8.8000000000000007</v>
      </c>
      <c r="K69" s="17">
        <f t="shared" si="71"/>
        <v>0</v>
      </c>
      <c r="L69" s="17">
        <f t="shared" si="71"/>
        <v>8.8000000000000007</v>
      </c>
      <c r="M69" s="17">
        <f t="shared" si="71"/>
        <v>0</v>
      </c>
      <c r="N69" s="17">
        <f t="shared" si="71"/>
        <v>24.3</v>
      </c>
      <c r="O69" s="17">
        <f t="shared" si="71"/>
        <v>0</v>
      </c>
      <c r="P69" s="17">
        <f t="shared" si="71"/>
        <v>8.8000000000000007</v>
      </c>
      <c r="Q69" s="17">
        <f t="shared" si="71"/>
        <v>0</v>
      </c>
      <c r="R69" s="17">
        <f t="shared" si="71"/>
        <v>8.8000000000000007</v>
      </c>
      <c r="S69" s="17">
        <f t="shared" si="71"/>
        <v>0</v>
      </c>
      <c r="T69" s="17">
        <f t="shared" si="71"/>
        <v>8.8000000000000007</v>
      </c>
      <c r="U69" s="17">
        <f t="shared" si="71"/>
        <v>0</v>
      </c>
      <c r="V69" s="17">
        <f t="shared" si="71"/>
        <v>8.8000000000000007</v>
      </c>
      <c r="W69" s="17">
        <f t="shared" si="71"/>
        <v>0</v>
      </c>
      <c r="X69" s="17">
        <f t="shared" si="71"/>
        <v>8.8000000000000007</v>
      </c>
      <c r="Y69" s="17">
        <f t="shared" si="71"/>
        <v>0</v>
      </c>
      <c r="Z69" s="17">
        <f t="shared" si="71"/>
        <v>8.8000000000000007</v>
      </c>
      <c r="AA69" s="17">
        <f t="shared" si="71"/>
        <v>0</v>
      </c>
      <c r="AB69" s="17">
        <f t="shared" si="71"/>
        <v>8.6999999999999993</v>
      </c>
      <c r="AC69" s="17">
        <f t="shared" si="71"/>
        <v>0</v>
      </c>
      <c r="AD69" s="17">
        <f t="shared" si="71"/>
        <v>8666.7000000000007</v>
      </c>
      <c r="AE69" s="17">
        <f t="shared" si="71"/>
        <v>0</v>
      </c>
      <c r="AF69" s="111"/>
      <c r="AG69" s="99">
        <f t="shared" si="28"/>
        <v>8778.9000000000015</v>
      </c>
      <c r="AH69" s="103">
        <f t="shared" si="29"/>
        <v>0</v>
      </c>
      <c r="AI69" s="83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</row>
    <row r="70" spans="1:93" s="59" customFormat="1" x14ac:dyDescent="0.25">
      <c r="A70" s="58" t="s">
        <v>26</v>
      </c>
      <c r="B70" s="18">
        <f>B73+B80</f>
        <v>8778.9</v>
      </c>
      <c r="C70" s="18">
        <f t="shared" ref="C70:E70" si="72">C73+C80</f>
        <v>8.8000000000000007</v>
      </c>
      <c r="D70" s="18">
        <f t="shared" si="72"/>
        <v>0</v>
      </c>
      <c r="E70" s="18">
        <f t="shared" si="72"/>
        <v>0</v>
      </c>
      <c r="F70" s="17">
        <f t="shared" si="2"/>
        <v>0</v>
      </c>
      <c r="G70" s="17">
        <f t="shared" si="67"/>
        <v>0</v>
      </c>
      <c r="H70" s="18">
        <f>H73+H80</f>
        <v>8.8000000000000007</v>
      </c>
      <c r="I70" s="18">
        <f t="shared" ref="I70:AC70" si="73">I73+I80</f>
        <v>0</v>
      </c>
      <c r="J70" s="18">
        <f t="shared" si="73"/>
        <v>8.8000000000000007</v>
      </c>
      <c r="K70" s="18">
        <f t="shared" si="73"/>
        <v>0</v>
      </c>
      <c r="L70" s="18">
        <f t="shared" si="73"/>
        <v>8.8000000000000007</v>
      </c>
      <c r="M70" s="18">
        <f t="shared" si="73"/>
        <v>0</v>
      </c>
      <c r="N70" s="18">
        <f t="shared" si="73"/>
        <v>24.3</v>
      </c>
      <c r="O70" s="18">
        <f t="shared" si="73"/>
        <v>0</v>
      </c>
      <c r="P70" s="18">
        <f t="shared" si="73"/>
        <v>8.8000000000000007</v>
      </c>
      <c r="Q70" s="18">
        <f t="shared" si="73"/>
        <v>0</v>
      </c>
      <c r="R70" s="18">
        <f t="shared" si="73"/>
        <v>8.8000000000000007</v>
      </c>
      <c r="S70" s="18">
        <f t="shared" si="73"/>
        <v>0</v>
      </c>
      <c r="T70" s="18">
        <f t="shared" si="73"/>
        <v>8.8000000000000007</v>
      </c>
      <c r="U70" s="18">
        <f t="shared" si="73"/>
        <v>0</v>
      </c>
      <c r="V70" s="18">
        <f t="shared" si="73"/>
        <v>8.8000000000000007</v>
      </c>
      <c r="W70" s="18">
        <f t="shared" si="73"/>
        <v>0</v>
      </c>
      <c r="X70" s="18">
        <f t="shared" si="73"/>
        <v>8.8000000000000007</v>
      </c>
      <c r="Y70" s="18">
        <f t="shared" si="73"/>
        <v>0</v>
      </c>
      <c r="Z70" s="18">
        <f t="shared" si="73"/>
        <v>8.8000000000000007</v>
      </c>
      <c r="AA70" s="18">
        <f t="shared" si="73"/>
        <v>0</v>
      </c>
      <c r="AB70" s="18">
        <f t="shared" si="73"/>
        <v>8.6999999999999993</v>
      </c>
      <c r="AC70" s="18">
        <f t="shared" si="73"/>
        <v>0</v>
      </c>
      <c r="AD70" s="18">
        <f>AD73+AD80</f>
        <v>8666.7000000000007</v>
      </c>
      <c r="AE70" s="18">
        <f>AE73+AE80</f>
        <v>0</v>
      </c>
      <c r="AF70" s="111"/>
      <c r="AG70" s="99">
        <f t="shared" si="28"/>
        <v>8778.9000000000015</v>
      </c>
      <c r="AH70" s="103">
        <f t="shared" si="29"/>
        <v>0</v>
      </c>
      <c r="AI70" s="85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s="3" customFormat="1" ht="42.75" x14ac:dyDescent="0.25">
      <c r="A71" s="73" t="s">
        <v>23</v>
      </c>
      <c r="B71" s="17">
        <f>B72</f>
        <v>8658</v>
      </c>
      <c r="C71" s="17">
        <f t="shared" ref="C71:E72" si="74">C72</f>
        <v>0</v>
      </c>
      <c r="D71" s="17">
        <f t="shared" si="74"/>
        <v>0</v>
      </c>
      <c r="E71" s="17">
        <f t="shared" si="74"/>
        <v>0</v>
      </c>
      <c r="F71" s="17">
        <f t="shared" si="2"/>
        <v>0</v>
      </c>
      <c r="G71" s="17">
        <v>0</v>
      </c>
      <c r="H71" s="17">
        <f>H72</f>
        <v>0</v>
      </c>
      <c r="I71" s="17">
        <f t="shared" ref="I71:AE72" si="75">I72</f>
        <v>0</v>
      </c>
      <c r="J71" s="17">
        <f t="shared" si="75"/>
        <v>0</v>
      </c>
      <c r="K71" s="17">
        <f t="shared" si="75"/>
        <v>0</v>
      </c>
      <c r="L71" s="17">
        <f t="shared" si="75"/>
        <v>0</v>
      </c>
      <c r="M71" s="17">
        <f t="shared" si="75"/>
        <v>0</v>
      </c>
      <c r="N71" s="17">
        <f t="shared" si="75"/>
        <v>0</v>
      </c>
      <c r="O71" s="17">
        <f t="shared" si="75"/>
        <v>0</v>
      </c>
      <c r="P71" s="17">
        <f t="shared" si="75"/>
        <v>0</v>
      </c>
      <c r="Q71" s="17">
        <f t="shared" si="75"/>
        <v>0</v>
      </c>
      <c r="R71" s="17">
        <f t="shared" si="75"/>
        <v>0</v>
      </c>
      <c r="S71" s="17">
        <f t="shared" si="75"/>
        <v>0</v>
      </c>
      <c r="T71" s="17">
        <f t="shared" si="75"/>
        <v>0</v>
      </c>
      <c r="U71" s="17">
        <f t="shared" si="75"/>
        <v>0</v>
      </c>
      <c r="V71" s="17">
        <f t="shared" si="75"/>
        <v>0</v>
      </c>
      <c r="W71" s="17">
        <f t="shared" si="75"/>
        <v>0</v>
      </c>
      <c r="X71" s="17">
        <f t="shared" si="75"/>
        <v>0</v>
      </c>
      <c r="Y71" s="17">
        <f t="shared" si="75"/>
        <v>0</v>
      </c>
      <c r="Z71" s="17">
        <f t="shared" si="75"/>
        <v>0</v>
      </c>
      <c r="AA71" s="17">
        <f t="shared" si="75"/>
        <v>0</v>
      </c>
      <c r="AB71" s="17">
        <f t="shared" si="75"/>
        <v>0</v>
      </c>
      <c r="AC71" s="17">
        <f t="shared" si="75"/>
        <v>0</v>
      </c>
      <c r="AD71" s="17">
        <f t="shared" si="75"/>
        <v>8658</v>
      </c>
      <c r="AE71" s="17">
        <f t="shared" si="75"/>
        <v>0</v>
      </c>
      <c r="AF71" s="102"/>
      <c r="AG71" s="99">
        <f t="shared" si="28"/>
        <v>8658</v>
      </c>
      <c r="AH71" s="103">
        <f t="shared" si="29"/>
        <v>0</v>
      </c>
      <c r="AI71" s="85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</row>
    <row r="72" spans="1:93" s="9" customFormat="1" ht="25.5" customHeight="1" x14ac:dyDescent="0.25">
      <c r="A72" s="21" t="s">
        <v>0</v>
      </c>
      <c r="B72" s="17">
        <f>B73</f>
        <v>8658</v>
      </c>
      <c r="C72" s="17">
        <f t="shared" si="74"/>
        <v>0</v>
      </c>
      <c r="D72" s="17">
        <f t="shared" si="74"/>
        <v>0</v>
      </c>
      <c r="E72" s="17">
        <f t="shared" si="74"/>
        <v>0</v>
      </c>
      <c r="F72" s="17">
        <f t="shared" si="2"/>
        <v>0</v>
      </c>
      <c r="G72" s="17">
        <v>0</v>
      </c>
      <c r="H72" s="17">
        <f>H73</f>
        <v>0</v>
      </c>
      <c r="I72" s="17">
        <f t="shared" si="75"/>
        <v>0</v>
      </c>
      <c r="J72" s="17">
        <f t="shared" si="75"/>
        <v>0</v>
      </c>
      <c r="K72" s="17">
        <f t="shared" si="75"/>
        <v>0</v>
      </c>
      <c r="L72" s="17">
        <f t="shared" si="75"/>
        <v>0</v>
      </c>
      <c r="M72" s="17">
        <f t="shared" si="75"/>
        <v>0</v>
      </c>
      <c r="N72" s="17">
        <f t="shared" si="75"/>
        <v>0</v>
      </c>
      <c r="O72" s="17">
        <f t="shared" si="75"/>
        <v>0</v>
      </c>
      <c r="P72" s="17">
        <f t="shared" si="75"/>
        <v>0</v>
      </c>
      <c r="Q72" s="17">
        <f t="shared" si="75"/>
        <v>0</v>
      </c>
      <c r="R72" s="17">
        <f t="shared" si="75"/>
        <v>0</v>
      </c>
      <c r="S72" s="17">
        <f t="shared" si="75"/>
        <v>0</v>
      </c>
      <c r="T72" s="17">
        <f t="shared" si="75"/>
        <v>0</v>
      </c>
      <c r="U72" s="17">
        <f t="shared" si="75"/>
        <v>0</v>
      </c>
      <c r="V72" s="17">
        <f t="shared" si="75"/>
        <v>0</v>
      </c>
      <c r="W72" s="17">
        <f t="shared" si="75"/>
        <v>0</v>
      </c>
      <c r="X72" s="17">
        <f t="shared" si="75"/>
        <v>0</v>
      </c>
      <c r="Y72" s="17">
        <f t="shared" si="75"/>
        <v>0</v>
      </c>
      <c r="Z72" s="17">
        <f t="shared" si="75"/>
        <v>0</v>
      </c>
      <c r="AA72" s="17">
        <f t="shared" si="75"/>
        <v>0</v>
      </c>
      <c r="AB72" s="17">
        <f t="shared" si="75"/>
        <v>0</v>
      </c>
      <c r="AC72" s="17">
        <f t="shared" si="75"/>
        <v>0</v>
      </c>
      <c r="AD72" s="17">
        <f>AD73</f>
        <v>8658</v>
      </c>
      <c r="AE72" s="17">
        <f>AE73</f>
        <v>0</v>
      </c>
      <c r="AF72" s="102"/>
      <c r="AG72" s="99">
        <f t="shared" si="28"/>
        <v>8658</v>
      </c>
      <c r="AH72" s="103">
        <f t="shared" si="29"/>
        <v>0</v>
      </c>
      <c r="AI72" s="83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</row>
    <row r="73" spans="1:93" ht="22.5" customHeight="1" x14ac:dyDescent="0.25">
      <c r="A73" s="22" t="s">
        <v>26</v>
      </c>
      <c r="B73" s="18">
        <f>H73+J73+L73+N73+P73+R73+T73+V73+X73+Z73+AB73+AD73</f>
        <v>8658</v>
      </c>
      <c r="C73" s="17">
        <f>H73</f>
        <v>0</v>
      </c>
      <c r="D73" s="18"/>
      <c r="E73" s="18">
        <f>I73+K73+M73+O73+Q73+S73+U73+W73+Y73+AA73+AC73+AE73</f>
        <v>0</v>
      </c>
      <c r="F73" s="17">
        <f t="shared" ref="F73:F88" si="76">E73/B73*100</f>
        <v>0</v>
      </c>
      <c r="G73" s="17">
        <v>0</v>
      </c>
      <c r="H73" s="18">
        <v>0</v>
      </c>
      <c r="I73" s="18">
        <v>0</v>
      </c>
      <c r="J73" s="18">
        <v>0</v>
      </c>
      <c r="K73" s="18"/>
      <c r="L73" s="18">
        <v>0</v>
      </c>
      <c r="M73" s="18"/>
      <c r="N73" s="18">
        <v>0</v>
      </c>
      <c r="O73" s="18"/>
      <c r="P73" s="18">
        <v>0</v>
      </c>
      <c r="Q73" s="18"/>
      <c r="R73" s="18">
        <v>0</v>
      </c>
      <c r="S73" s="18"/>
      <c r="T73" s="18">
        <v>0</v>
      </c>
      <c r="U73" s="18"/>
      <c r="V73" s="18">
        <v>0</v>
      </c>
      <c r="W73" s="18"/>
      <c r="X73" s="18">
        <v>0</v>
      </c>
      <c r="Y73" s="18"/>
      <c r="Z73" s="18">
        <v>0</v>
      </c>
      <c r="AA73" s="18"/>
      <c r="AB73" s="18">
        <v>0</v>
      </c>
      <c r="AC73" s="18"/>
      <c r="AD73" s="18">
        <v>8658</v>
      </c>
      <c r="AE73" s="83"/>
      <c r="AF73" s="102"/>
      <c r="AG73" s="99">
        <f t="shared" si="28"/>
        <v>8658</v>
      </c>
      <c r="AH73" s="103">
        <f t="shared" si="29"/>
        <v>0</v>
      </c>
      <c r="AI73" s="85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s="3" customFormat="1" hidden="1" x14ac:dyDescent="0.25">
      <c r="A74" s="23" t="s">
        <v>2</v>
      </c>
      <c r="B74" s="17"/>
      <c r="C74" s="17">
        <f>H74+J74+L74+N74+P74</f>
        <v>0</v>
      </c>
      <c r="D74" s="17"/>
      <c r="E74" s="17">
        <v>0</v>
      </c>
      <c r="F74" s="17" t="e">
        <f t="shared" si="76"/>
        <v>#DIV/0!</v>
      </c>
      <c r="G74" s="17" t="e">
        <f t="shared" si="67"/>
        <v>#DIV/0!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11"/>
      <c r="AG74" s="99">
        <f t="shared" si="28"/>
        <v>0</v>
      </c>
      <c r="AH74" s="103">
        <f t="shared" si="29"/>
        <v>0</v>
      </c>
      <c r="AI74" s="85"/>
    </row>
    <row r="75" spans="1:93" s="3" customFormat="1" hidden="1" x14ac:dyDescent="0.25">
      <c r="A75" s="25"/>
      <c r="B75" s="17">
        <f>H75+J75+L75+N75+P75+R75+T75+V75+X75+Z75+AB75+AD75</f>
        <v>850.7</v>
      </c>
      <c r="C75" s="17">
        <f t="shared" si="69"/>
        <v>0</v>
      </c>
      <c r="D75" s="17"/>
      <c r="E75" s="17"/>
      <c r="F75" s="17">
        <f t="shared" si="76"/>
        <v>0</v>
      </c>
      <c r="G75" s="17" t="e">
        <f t="shared" si="67"/>
        <v>#DIV/0!</v>
      </c>
      <c r="H75" s="17"/>
      <c r="I75" s="17"/>
      <c r="J75" s="17"/>
      <c r="K75" s="17"/>
      <c r="L75" s="17"/>
      <c r="M75" s="17"/>
      <c r="N75" s="17">
        <v>247.2</v>
      </c>
      <c r="O75" s="17"/>
      <c r="P75" s="17">
        <v>6.3</v>
      </c>
      <c r="Q75" s="17"/>
      <c r="R75" s="17">
        <v>199.1</v>
      </c>
      <c r="S75" s="17"/>
      <c r="T75" s="17">
        <v>199.1</v>
      </c>
      <c r="U75" s="17"/>
      <c r="V75" s="17">
        <v>199</v>
      </c>
      <c r="W75" s="17"/>
      <c r="X75" s="17"/>
      <c r="Y75" s="17"/>
      <c r="Z75" s="17"/>
      <c r="AA75" s="17"/>
      <c r="AB75" s="17"/>
      <c r="AC75" s="17"/>
      <c r="AD75" s="17"/>
      <c r="AE75" s="17"/>
      <c r="AF75" s="111"/>
      <c r="AG75" s="99">
        <f t="shared" si="28"/>
        <v>850.7</v>
      </c>
      <c r="AH75" s="103">
        <f t="shared" si="29"/>
        <v>0</v>
      </c>
      <c r="AI75" s="85"/>
    </row>
    <row r="76" spans="1:93" s="3" customFormat="1" ht="157.5" hidden="1" x14ac:dyDescent="0.25">
      <c r="A76" s="25" t="s">
        <v>18</v>
      </c>
      <c r="B76" s="17"/>
      <c r="C76" s="17">
        <f t="shared" si="69"/>
        <v>0</v>
      </c>
      <c r="D76" s="17"/>
      <c r="E76" s="17"/>
      <c r="F76" s="17" t="e">
        <f t="shared" si="76"/>
        <v>#DIV/0!</v>
      </c>
      <c r="G76" s="17" t="e">
        <f t="shared" si="67"/>
        <v>#DIV/0!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02" t="s">
        <v>36</v>
      </c>
      <c r="AG76" s="99">
        <f t="shared" si="28"/>
        <v>0</v>
      </c>
      <c r="AH76" s="103">
        <f t="shared" si="29"/>
        <v>0</v>
      </c>
      <c r="AI76" s="85"/>
    </row>
    <row r="77" spans="1:93" s="3" customFormat="1" hidden="1" x14ac:dyDescent="0.25">
      <c r="A77" s="25" t="s">
        <v>3</v>
      </c>
      <c r="B77" s="17"/>
      <c r="C77" s="17">
        <f t="shared" si="69"/>
        <v>0</v>
      </c>
      <c r="D77" s="17"/>
      <c r="E77" s="17"/>
      <c r="F77" s="17" t="e">
        <f t="shared" si="76"/>
        <v>#DIV/0!</v>
      </c>
      <c r="G77" s="17" t="e">
        <f t="shared" si="67"/>
        <v>#DIV/0!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02"/>
      <c r="AG77" s="99">
        <f t="shared" si="28"/>
        <v>0</v>
      </c>
      <c r="AH77" s="103">
        <f t="shared" si="29"/>
        <v>0</v>
      </c>
      <c r="AI77" s="85"/>
    </row>
    <row r="78" spans="1:93" s="3" customFormat="1" ht="57" x14ac:dyDescent="0.25">
      <c r="A78" s="73" t="s">
        <v>24</v>
      </c>
      <c r="B78" s="17">
        <f>B79</f>
        <v>120.89999999999999</v>
      </c>
      <c r="C78" s="17">
        <f t="shared" ref="C78:E78" si="77">C79</f>
        <v>8.8000000000000007</v>
      </c>
      <c r="D78" s="17">
        <f t="shared" si="77"/>
        <v>0</v>
      </c>
      <c r="E78" s="17">
        <f t="shared" si="77"/>
        <v>0</v>
      </c>
      <c r="F78" s="17">
        <f t="shared" si="76"/>
        <v>0</v>
      </c>
      <c r="G78" s="17">
        <f t="shared" si="67"/>
        <v>0</v>
      </c>
      <c r="H78" s="17">
        <f>H79</f>
        <v>8.8000000000000007</v>
      </c>
      <c r="I78" s="17">
        <f t="shared" ref="I78:AE79" si="78">I79</f>
        <v>0</v>
      </c>
      <c r="J78" s="17">
        <f t="shared" si="78"/>
        <v>8.8000000000000007</v>
      </c>
      <c r="K78" s="17">
        <f t="shared" si="78"/>
        <v>0</v>
      </c>
      <c r="L78" s="17">
        <f t="shared" si="78"/>
        <v>8.8000000000000007</v>
      </c>
      <c r="M78" s="17">
        <f t="shared" si="78"/>
        <v>0</v>
      </c>
      <c r="N78" s="17">
        <f t="shared" si="78"/>
        <v>24.3</v>
      </c>
      <c r="O78" s="17">
        <f t="shared" si="78"/>
        <v>0</v>
      </c>
      <c r="P78" s="17">
        <f t="shared" si="78"/>
        <v>8.8000000000000007</v>
      </c>
      <c r="Q78" s="17">
        <f t="shared" si="78"/>
        <v>0</v>
      </c>
      <c r="R78" s="17">
        <f t="shared" si="78"/>
        <v>8.8000000000000007</v>
      </c>
      <c r="S78" s="17">
        <f t="shared" si="78"/>
        <v>0</v>
      </c>
      <c r="T78" s="17">
        <f t="shared" si="78"/>
        <v>8.8000000000000007</v>
      </c>
      <c r="U78" s="17">
        <f t="shared" si="78"/>
        <v>0</v>
      </c>
      <c r="V78" s="17">
        <f t="shared" si="78"/>
        <v>8.8000000000000007</v>
      </c>
      <c r="W78" s="17">
        <f t="shared" si="78"/>
        <v>0</v>
      </c>
      <c r="X78" s="17">
        <f t="shared" si="78"/>
        <v>8.8000000000000007</v>
      </c>
      <c r="Y78" s="17">
        <f t="shared" si="78"/>
        <v>0</v>
      </c>
      <c r="Z78" s="17">
        <f t="shared" si="78"/>
        <v>8.8000000000000007</v>
      </c>
      <c r="AA78" s="17">
        <f t="shared" si="78"/>
        <v>0</v>
      </c>
      <c r="AB78" s="17">
        <f t="shared" si="78"/>
        <v>8.6999999999999993</v>
      </c>
      <c r="AC78" s="17">
        <f t="shared" si="78"/>
        <v>0</v>
      </c>
      <c r="AD78" s="17">
        <f t="shared" si="78"/>
        <v>8.6999999999999993</v>
      </c>
      <c r="AE78" s="17">
        <f t="shared" si="78"/>
        <v>0</v>
      </c>
      <c r="AF78" s="102"/>
      <c r="AG78" s="99">
        <f t="shared" si="28"/>
        <v>120.89999999999999</v>
      </c>
      <c r="AH78" s="103">
        <f t="shared" si="29"/>
        <v>0</v>
      </c>
      <c r="AI78" s="85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</row>
    <row r="79" spans="1:93" s="9" customFormat="1" x14ac:dyDescent="0.25">
      <c r="A79" s="21" t="s">
        <v>0</v>
      </c>
      <c r="B79" s="17">
        <f>B80</f>
        <v>120.89999999999999</v>
      </c>
      <c r="C79" s="17">
        <f t="shared" si="69"/>
        <v>8.8000000000000007</v>
      </c>
      <c r="D79" s="17">
        <v>0</v>
      </c>
      <c r="E79" s="17">
        <v>0</v>
      </c>
      <c r="F79" s="17">
        <f t="shared" si="76"/>
        <v>0</v>
      </c>
      <c r="G79" s="17">
        <f t="shared" si="67"/>
        <v>0</v>
      </c>
      <c r="H79" s="17">
        <f>H80</f>
        <v>8.8000000000000007</v>
      </c>
      <c r="I79" s="17">
        <f t="shared" si="78"/>
        <v>0</v>
      </c>
      <c r="J79" s="17">
        <f t="shared" si="78"/>
        <v>8.8000000000000007</v>
      </c>
      <c r="K79" s="17">
        <f t="shared" si="78"/>
        <v>0</v>
      </c>
      <c r="L79" s="17">
        <f t="shared" si="78"/>
        <v>8.8000000000000007</v>
      </c>
      <c r="M79" s="17">
        <f t="shared" si="78"/>
        <v>0</v>
      </c>
      <c r="N79" s="17">
        <f t="shared" si="78"/>
        <v>24.3</v>
      </c>
      <c r="O79" s="17">
        <f t="shared" si="78"/>
        <v>0</v>
      </c>
      <c r="P79" s="17">
        <f t="shared" si="78"/>
        <v>8.8000000000000007</v>
      </c>
      <c r="Q79" s="17">
        <f t="shared" si="78"/>
        <v>0</v>
      </c>
      <c r="R79" s="17">
        <f t="shared" si="78"/>
        <v>8.8000000000000007</v>
      </c>
      <c r="S79" s="17">
        <f t="shared" si="78"/>
        <v>0</v>
      </c>
      <c r="T79" s="17">
        <f t="shared" si="78"/>
        <v>8.8000000000000007</v>
      </c>
      <c r="U79" s="17">
        <f t="shared" si="78"/>
        <v>0</v>
      </c>
      <c r="V79" s="17">
        <f t="shared" si="78"/>
        <v>8.8000000000000007</v>
      </c>
      <c r="W79" s="17">
        <f t="shared" si="78"/>
        <v>0</v>
      </c>
      <c r="X79" s="17">
        <f t="shared" si="78"/>
        <v>8.8000000000000007</v>
      </c>
      <c r="Y79" s="17">
        <f t="shared" si="78"/>
        <v>0</v>
      </c>
      <c r="Z79" s="17">
        <f t="shared" si="78"/>
        <v>8.8000000000000007</v>
      </c>
      <c r="AA79" s="17">
        <f t="shared" si="78"/>
        <v>0</v>
      </c>
      <c r="AB79" s="17">
        <f t="shared" si="78"/>
        <v>8.6999999999999993</v>
      </c>
      <c r="AC79" s="17">
        <f t="shared" si="78"/>
        <v>0</v>
      </c>
      <c r="AD79" s="17">
        <f t="shared" si="78"/>
        <v>8.6999999999999993</v>
      </c>
      <c r="AE79" s="17">
        <f t="shared" si="78"/>
        <v>0</v>
      </c>
      <c r="AF79" s="102"/>
      <c r="AG79" s="99">
        <f t="shared" si="28"/>
        <v>120.89999999999999</v>
      </c>
      <c r="AH79" s="103">
        <f t="shared" si="29"/>
        <v>0</v>
      </c>
      <c r="AI79" s="83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</row>
    <row r="80" spans="1:93" x14ac:dyDescent="0.25">
      <c r="A80" s="22" t="s">
        <v>26</v>
      </c>
      <c r="B80" s="18">
        <f>H80+J80+L80+N80+P80+R80+T80+V80+X80+Z80+AB80+AD80</f>
        <v>120.89999999999999</v>
      </c>
      <c r="C80" s="17">
        <f>H80</f>
        <v>8.8000000000000007</v>
      </c>
      <c r="D80" s="18">
        <v>0</v>
      </c>
      <c r="E80" s="18">
        <f>I80+K80+M80+O80+Q80+S80+U80+W80+Y80+AA80+AC80+AE80</f>
        <v>0</v>
      </c>
      <c r="F80" s="17">
        <f t="shared" si="76"/>
        <v>0</v>
      </c>
      <c r="G80" s="17">
        <f t="shared" si="67"/>
        <v>0</v>
      </c>
      <c r="H80" s="18">
        <v>8.8000000000000007</v>
      </c>
      <c r="I80" s="18">
        <v>0</v>
      </c>
      <c r="J80" s="18">
        <v>8.8000000000000007</v>
      </c>
      <c r="K80" s="18"/>
      <c r="L80" s="18">
        <v>8.8000000000000007</v>
      </c>
      <c r="M80" s="18"/>
      <c r="N80" s="18">
        <v>24.3</v>
      </c>
      <c r="O80" s="18"/>
      <c r="P80" s="18">
        <v>8.8000000000000007</v>
      </c>
      <c r="Q80" s="18"/>
      <c r="R80" s="18">
        <v>8.8000000000000007</v>
      </c>
      <c r="S80" s="18"/>
      <c r="T80" s="18">
        <v>8.8000000000000007</v>
      </c>
      <c r="U80" s="18"/>
      <c r="V80" s="18">
        <v>8.8000000000000007</v>
      </c>
      <c r="W80" s="18"/>
      <c r="X80" s="18">
        <v>8.8000000000000007</v>
      </c>
      <c r="Y80" s="18"/>
      <c r="Z80" s="18">
        <v>8.8000000000000007</v>
      </c>
      <c r="AA80" s="18"/>
      <c r="AB80" s="18">
        <v>8.6999999999999993</v>
      </c>
      <c r="AC80" s="18"/>
      <c r="AD80" s="18">
        <v>8.6999999999999993</v>
      </c>
      <c r="AE80" s="18"/>
      <c r="AF80" s="102"/>
      <c r="AG80" s="99">
        <f t="shared" si="28"/>
        <v>120.89999999999999</v>
      </c>
      <c r="AH80" s="103">
        <f t="shared" si="29"/>
        <v>0</v>
      </c>
      <c r="AI80" s="85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256" s="3" customFormat="1" x14ac:dyDescent="0.25">
      <c r="A81" s="23" t="s">
        <v>2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02"/>
      <c r="AG81" s="99">
        <f t="shared" si="28"/>
        <v>0</v>
      </c>
      <c r="AH81" s="103">
        <f t="shared" si="29"/>
        <v>0</v>
      </c>
      <c r="AI81" s="85"/>
    </row>
    <row r="82" spans="1:256" s="3" customFormat="1" x14ac:dyDescent="0.25">
      <c r="A82" s="23" t="s">
        <v>18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11"/>
      <c r="AG82" s="99">
        <f t="shared" si="28"/>
        <v>0</v>
      </c>
      <c r="AH82" s="103">
        <f t="shared" si="29"/>
        <v>0</v>
      </c>
      <c r="AI82" s="85"/>
    </row>
    <row r="83" spans="1:256" s="3" customFormat="1" ht="12.75" hidden="1" customHeight="1" x14ac:dyDescent="0.25">
      <c r="A83" s="25" t="s">
        <v>3</v>
      </c>
      <c r="B83" s="17"/>
      <c r="C83" s="17">
        <f t="shared" si="69"/>
        <v>0</v>
      </c>
      <c r="D83" s="17"/>
      <c r="E83" s="17"/>
      <c r="F83" s="17" t="e">
        <f t="shared" si="76"/>
        <v>#DIV/0!</v>
      </c>
      <c r="G83" s="17" t="e">
        <f t="shared" si="67"/>
        <v>#DIV/0!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07"/>
      <c r="AG83" s="99">
        <f t="shared" si="28"/>
        <v>0</v>
      </c>
      <c r="AH83" s="103">
        <f t="shared" si="29"/>
        <v>0</v>
      </c>
      <c r="AI83" s="98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</row>
    <row r="84" spans="1:256" s="72" customFormat="1" ht="24" customHeight="1" x14ac:dyDescent="0.25">
      <c r="A84" s="70" t="s">
        <v>19</v>
      </c>
      <c r="B84" s="17">
        <f>B85+B86+B87+B88</f>
        <v>98539.1</v>
      </c>
      <c r="C84" s="17">
        <f>C85+C86+C87+C88</f>
        <v>6299.69</v>
      </c>
      <c r="D84" s="17">
        <f>D85+D86+D87+D88</f>
        <v>4178.1000000000004</v>
      </c>
      <c r="E84" s="17">
        <f>E85+E86+E87+E88</f>
        <v>3699.2200000000003</v>
      </c>
      <c r="F84" s="17">
        <f t="shared" si="76"/>
        <v>3.7540631079439528</v>
      </c>
      <c r="G84" s="17">
        <f>E84/C84*100</f>
        <v>58.720667207434033</v>
      </c>
      <c r="H84" s="17">
        <f>H85+H86+H87+H88</f>
        <v>6299.69</v>
      </c>
      <c r="I84" s="17">
        <f t="shared" ref="I84:AE84" si="79">I85+I86+I87+I88</f>
        <v>3699.2200000000003</v>
      </c>
      <c r="J84" s="17">
        <f t="shared" si="79"/>
        <v>3973.59</v>
      </c>
      <c r="K84" s="17">
        <f t="shared" si="79"/>
        <v>0</v>
      </c>
      <c r="L84" s="17">
        <f t="shared" si="79"/>
        <v>3436.12</v>
      </c>
      <c r="M84" s="17">
        <f t="shared" si="79"/>
        <v>0</v>
      </c>
      <c r="N84" s="17">
        <f t="shared" si="79"/>
        <v>6704.5999999999995</v>
      </c>
      <c r="O84" s="17">
        <f t="shared" si="79"/>
        <v>0</v>
      </c>
      <c r="P84" s="17">
        <f t="shared" si="79"/>
        <v>5711.22</v>
      </c>
      <c r="Q84" s="17">
        <f t="shared" si="79"/>
        <v>0</v>
      </c>
      <c r="R84" s="17">
        <f t="shared" si="79"/>
        <v>7807.3899999999994</v>
      </c>
      <c r="S84" s="17">
        <f t="shared" si="79"/>
        <v>0</v>
      </c>
      <c r="T84" s="17">
        <f t="shared" si="79"/>
        <v>16750</v>
      </c>
      <c r="U84" s="17">
        <f t="shared" si="79"/>
        <v>0</v>
      </c>
      <c r="V84" s="17">
        <f t="shared" si="79"/>
        <v>10303.800000000001</v>
      </c>
      <c r="W84" s="17">
        <f t="shared" si="79"/>
        <v>0</v>
      </c>
      <c r="X84" s="17">
        <f>X85+X86+X87+X88</f>
        <v>8571.7800000000007</v>
      </c>
      <c r="Y84" s="17">
        <f t="shared" si="79"/>
        <v>0</v>
      </c>
      <c r="Z84" s="17">
        <f t="shared" si="79"/>
        <v>4362.9799999999996</v>
      </c>
      <c r="AA84" s="17">
        <f t="shared" si="79"/>
        <v>0</v>
      </c>
      <c r="AB84" s="17">
        <f t="shared" si="79"/>
        <v>3161.9300000000003</v>
      </c>
      <c r="AC84" s="17">
        <f t="shared" si="79"/>
        <v>0</v>
      </c>
      <c r="AD84" s="17">
        <f t="shared" si="79"/>
        <v>21456.000000000004</v>
      </c>
      <c r="AE84" s="17">
        <f t="shared" si="79"/>
        <v>0</v>
      </c>
      <c r="AF84" s="17"/>
      <c r="AG84" s="99">
        <f t="shared" si="28"/>
        <v>98539.1</v>
      </c>
      <c r="AH84" s="103">
        <f t="shared" si="29"/>
        <v>3699.2200000000003</v>
      </c>
      <c r="AI84" s="98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1:256" s="59" customFormat="1" ht="19.5" customHeight="1" x14ac:dyDescent="0.25">
      <c r="A85" s="66" t="s">
        <v>26</v>
      </c>
      <c r="B85" s="18">
        <f>B70+B62+B17+B14+B11</f>
        <v>81368.400000000009</v>
      </c>
      <c r="C85" s="18">
        <f t="shared" ref="C85:E85" si="80">C70+C62+C17+C14+C11</f>
        <v>6299.69</v>
      </c>
      <c r="D85" s="18">
        <f t="shared" si="80"/>
        <v>4178.1000000000004</v>
      </c>
      <c r="E85" s="18">
        <f t="shared" si="80"/>
        <v>3699.2200000000003</v>
      </c>
      <c r="F85" s="17">
        <f t="shared" si="76"/>
        <v>4.5462612021374387</v>
      </c>
      <c r="G85" s="17">
        <f t="shared" ref="G85:G88" si="81">E85/C85*100</f>
        <v>58.720667207434033</v>
      </c>
      <c r="H85" s="18">
        <f>H70+H62+H17+H14+H11</f>
        <v>6299.69</v>
      </c>
      <c r="I85" s="18">
        <f t="shared" ref="I85:AE85" si="82">I70+I62+I17+I14+I11</f>
        <v>3699.2200000000003</v>
      </c>
      <c r="J85" s="18">
        <f t="shared" si="82"/>
        <v>3973.59</v>
      </c>
      <c r="K85" s="18">
        <f t="shared" si="82"/>
        <v>0</v>
      </c>
      <c r="L85" s="18">
        <f t="shared" si="82"/>
        <v>3436.12</v>
      </c>
      <c r="M85" s="18">
        <f t="shared" si="82"/>
        <v>0</v>
      </c>
      <c r="N85" s="18">
        <f t="shared" si="82"/>
        <v>4593.7999999999993</v>
      </c>
      <c r="O85" s="18">
        <f t="shared" si="82"/>
        <v>0</v>
      </c>
      <c r="P85" s="18">
        <f t="shared" si="82"/>
        <v>4393.42</v>
      </c>
      <c r="Q85" s="18">
        <f t="shared" si="82"/>
        <v>0</v>
      </c>
      <c r="R85" s="18">
        <f t="shared" si="82"/>
        <v>4241.49</v>
      </c>
      <c r="S85" s="18">
        <f t="shared" si="82"/>
        <v>0</v>
      </c>
      <c r="T85" s="18">
        <f>T70+T62+T17+T14+T11</f>
        <v>13221.6</v>
      </c>
      <c r="U85" s="18">
        <f t="shared" si="82"/>
        <v>0</v>
      </c>
      <c r="V85" s="18">
        <f t="shared" si="82"/>
        <v>6054.1</v>
      </c>
      <c r="W85" s="18">
        <f t="shared" si="82"/>
        <v>0</v>
      </c>
      <c r="X85" s="18">
        <f t="shared" si="82"/>
        <v>8228.08</v>
      </c>
      <c r="Y85" s="18">
        <f t="shared" si="82"/>
        <v>0</v>
      </c>
      <c r="Z85" s="18">
        <f t="shared" si="82"/>
        <v>4037.98</v>
      </c>
      <c r="AA85" s="18">
        <f t="shared" si="82"/>
        <v>0</v>
      </c>
      <c r="AB85" s="18">
        <f t="shared" si="82"/>
        <v>3161.9300000000003</v>
      </c>
      <c r="AC85" s="18">
        <f t="shared" si="82"/>
        <v>0</v>
      </c>
      <c r="AD85" s="18">
        <f>AD70+AD62+AD17+AD14+AD11</f>
        <v>19726.600000000002</v>
      </c>
      <c r="AE85" s="18">
        <f t="shared" si="82"/>
        <v>0</v>
      </c>
      <c r="AF85" s="109"/>
      <c r="AG85" s="99">
        <f t="shared" si="28"/>
        <v>81368.399999999994</v>
      </c>
      <c r="AH85" s="103">
        <f t="shared" si="29"/>
        <v>3699.2200000000003</v>
      </c>
      <c r="AI85" s="98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</row>
    <row r="86" spans="1:256" s="61" customFormat="1" ht="19.5" customHeight="1" x14ac:dyDescent="0.25">
      <c r="A86" s="67" t="s">
        <v>2</v>
      </c>
      <c r="B86" s="18">
        <f>B18</f>
        <v>14660.599999999999</v>
      </c>
      <c r="C86" s="18">
        <f t="shared" ref="C86:E86" si="83">C18</f>
        <v>0</v>
      </c>
      <c r="D86" s="18">
        <f t="shared" si="83"/>
        <v>0</v>
      </c>
      <c r="E86" s="18">
        <f t="shared" si="83"/>
        <v>0</v>
      </c>
      <c r="F86" s="17">
        <f t="shared" si="76"/>
        <v>0</v>
      </c>
      <c r="G86" s="17">
        <v>0</v>
      </c>
      <c r="H86" s="18">
        <f t="shared" ref="H86:AE86" si="84">H18</f>
        <v>0</v>
      </c>
      <c r="I86" s="18">
        <f t="shared" si="84"/>
        <v>0</v>
      </c>
      <c r="J86" s="18">
        <f t="shared" si="84"/>
        <v>0</v>
      </c>
      <c r="K86" s="18">
        <f t="shared" si="84"/>
        <v>0</v>
      </c>
      <c r="L86" s="18">
        <f t="shared" si="84"/>
        <v>0</v>
      </c>
      <c r="M86" s="18">
        <f t="shared" si="84"/>
        <v>0</v>
      </c>
      <c r="N86" s="18">
        <f t="shared" si="84"/>
        <v>2110.8000000000002</v>
      </c>
      <c r="O86" s="18">
        <f t="shared" si="84"/>
        <v>0</v>
      </c>
      <c r="P86" s="18">
        <f t="shared" si="84"/>
        <v>1317.8</v>
      </c>
      <c r="Q86" s="18">
        <f t="shared" si="84"/>
        <v>0</v>
      </c>
      <c r="R86" s="18">
        <f>R18</f>
        <v>2450.3000000000002</v>
      </c>
      <c r="S86" s="18">
        <f t="shared" si="84"/>
        <v>0</v>
      </c>
      <c r="T86" s="18">
        <f t="shared" si="84"/>
        <v>2970.6</v>
      </c>
      <c r="U86" s="18">
        <f t="shared" si="84"/>
        <v>0</v>
      </c>
      <c r="V86" s="18">
        <f>V18</f>
        <v>3413</v>
      </c>
      <c r="W86" s="18">
        <f t="shared" si="84"/>
        <v>0</v>
      </c>
      <c r="X86" s="18">
        <f t="shared" si="84"/>
        <v>343.70000000000005</v>
      </c>
      <c r="Y86" s="18">
        <f t="shared" si="84"/>
        <v>0</v>
      </c>
      <c r="Z86" s="18">
        <f t="shared" si="84"/>
        <v>325</v>
      </c>
      <c r="AA86" s="18">
        <f t="shared" si="84"/>
        <v>0</v>
      </c>
      <c r="AB86" s="18">
        <f t="shared" si="84"/>
        <v>0</v>
      </c>
      <c r="AC86" s="18">
        <f t="shared" si="84"/>
        <v>0</v>
      </c>
      <c r="AD86" s="18">
        <f t="shared" si="84"/>
        <v>1729.4</v>
      </c>
      <c r="AE86" s="18">
        <f t="shared" si="84"/>
        <v>0</v>
      </c>
      <c r="AF86" s="102"/>
      <c r="AG86" s="99">
        <f t="shared" si="28"/>
        <v>14660.6</v>
      </c>
      <c r="AH86" s="103">
        <f t="shared" si="29"/>
        <v>0</v>
      </c>
      <c r="AI86" s="98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</row>
    <row r="87" spans="1:256" ht="19.5" customHeight="1" x14ac:dyDescent="0.25">
      <c r="A87" s="26" t="s">
        <v>18</v>
      </c>
      <c r="B87" s="18">
        <v>0</v>
      </c>
      <c r="C87" s="18">
        <v>0</v>
      </c>
      <c r="D87" s="18">
        <v>0</v>
      </c>
      <c r="E87" s="18">
        <v>0</v>
      </c>
      <c r="F87" s="17">
        <v>0</v>
      </c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07"/>
      <c r="AG87" s="99">
        <f t="shared" si="28"/>
        <v>0</v>
      </c>
      <c r="AH87" s="103">
        <f t="shared" si="29"/>
        <v>0</v>
      </c>
      <c r="AI87" s="98"/>
    </row>
    <row r="88" spans="1:256" ht="19.5" customHeight="1" x14ac:dyDescent="0.25">
      <c r="A88" s="79" t="s">
        <v>3</v>
      </c>
      <c r="B88" s="18">
        <f>B24</f>
        <v>2510.1</v>
      </c>
      <c r="C88" s="18">
        <f t="shared" ref="C88:E88" si="85">C24</f>
        <v>0</v>
      </c>
      <c r="D88" s="18">
        <f t="shared" si="85"/>
        <v>0</v>
      </c>
      <c r="E88" s="18">
        <f t="shared" si="85"/>
        <v>0</v>
      </c>
      <c r="F88" s="17">
        <f t="shared" si="76"/>
        <v>0</v>
      </c>
      <c r="G88" s="17">
        <v>0</v>
      </c>
      <c r="H88" s="18">
        <f t="shared" ref="H88:AE88" si="86">H24</f>
        <v>0</v>
      </c>
      <c r="I88" s="18">
        <f t="shared" si="86"/>
        <v>0</v>
      </c>
      <c r="J88" s="18">
        <f t="shared" si="86"/>
        <v>0</v>
      </c>
      <c r="K88" s="18">
        <f t="shared" si="86"/>
        <v>0</v>
      </c>
      <c r="L88" s="18">
        <f t="shared" si="86"/>
        <v>0</v>
      </c>
      <c r="M88" s="18">
        <f t="shared" si="86"/>
        <v>0</v>
      </c>
      <c r="N88" s="18">
        <f t="shared" si="86"/>
        <v>0</v>
      </c>
      <c r="O88" s="18">
        <f t="shared" si="86"/>
        <v>0</v>
      </c>
      <c r="P88" s="18">
        <f t="shared" si="86"/>
        <v>0</v>
      </c>
      <c r="Q88" s="18">
        <f t="shared" si="86"/>
        <v>0</v>
      </c>
      <c r="R88" s="18">
        <f>R24</f>
        <v>1115.5999999999999</v>
      </c>
      <c r="S88" s="18">
        <f t="shared" si="86"/>
        <v>0</v>
      </c>
      <c r="T88" s="18">
        <f t="shared" si="86"/>
        <v>557.79999999999995</v>
      </c>
      <c r="U88" s="18">
        <f t="shared" si="86"/>
        <v>0</v>
      </c>
      <c r="V88" s="18">
        <f t="shared" si="86"/>
        <v>836.7</v>
      </c>
      <c r="W88" s="18">
        <f t="shared" si="86"/>
        <v>0</v>
      </c>
      <c r="X88" s="18">
        <f t="shared" si="86"/>
        <v>0</v>
      </c>
      <c r="Y88" s="18">
        <f t="shared" si="86"/>
        <v>0</v>
      </c>
      <c r="Z88" s="18">
        <f t="shared" si="86"/>
        <v>0</v>
      </c>
      <c r="AA88" s="18">
        <f t="shared" si="86"/>
        <v>0</v>
      </c>
      <c r="AB88" s="18">
        <f t="shared" si="86"/>
        <v>0</v>
      </c>
      <c r="AC88" s="18">
        <f t="shared" si="86"/>
        <v>0</v>
      </c>
      <c r="AD88" s="18">
        <f t="shared" si="86"/>
        <v>0</v>
      </c>
      <c r="AE88" s="18">
        <f t="shared" si="86"/>
        <v>0</v>
      </c>
      <c r="AF88" s="120"/>
      <c r="AG88" s="99">
        <f t="shared" si="28"/>
        <v>2510.1</v>
      </c>
      <c r="AH88" s="103">
        <f t="shared" si="29"/>
        <v>0</v>
      </c>
      <c r="AI88" s="83"/>
    </row>
    <row r="89" spans="1:256" ht="19.5" customHeight="1" x14ac:dyDescent="0.25">
      <c r="A89" s="97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4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5"/>
      <c r="AA89" s="93"/>
      <c r="AB89" s="93"/>
      <c r="AC89" s="93"/>
      <c r="AD89" s="93"/>
      <c r="AE89" s="93"/>
      <c r="AF89" s="9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</row>
    <row r="90" spans="1:256" s="16" customFormat="1" ht="27.75" customHeight="1" x14ac:dyDescent="0.25">
      <c r="A90" s="13" t="s">
        <v>58</v>
      </c>
      <c r="B90" s="49"/>
      <c r="C90" s="14"/>
      <c r="D90" s="14"/>
      <c r="E90" s="14"/>
      <c r="F90" s="14"/>
      <c r="H90" s="15"/>
      <c r="I90" s="15"/>
      <c r="O90" s="2"/>
      <c r="Z90" s="50"/>
      <c r="AB90" s="51"/>
      <c r="AF90" s="2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</row>
    <row r="91" spans="1:256" ht="15.75" customHeight="1" x14ac:dyDescent="0.25">
      <c r="A91" s="10"/>
      <c r="B91" s="4"/>
      <c r="C91" s="64"/>
      <c r="D91" s="4"/>
      <c r="E91" s="4"/>
      <c r="F91" s="4"/>
      <c r="G91" s="4"/>
      <c r="AF91" s="28"/>
    </row>
    <row r="92" spans="1:256" x14ac:dyDescent="0.25">
      <c r="A92" s="11" t="s">
        <v>47</v>
      </c>
      <c r="AF92" s="28"/>
    </row>
    <row r="93" spans="1:256" x14ac:dyDescent="0.25">
      <c r="A93" s="11" t="s">
        <v>50</v>
      </c>
      <c r="AF93" s="28"/>
    </row>
    <row r="94" spans="1:256" x14ac:dyDescent="0.25">
      <c r="C94" s="65"/>
      <c r="D94" s="46"/>
      <c r="AF94" s="29"/>
    </row>
    <row r="95" spans="1:256" x14ac:dyDescent="0.25">
      <c r="A95" s="55" t="s">
        <v>51</v>
      </c>
      <c r="H95" s="5"/>
      <c r="I95" s="5"/>
      <c r="J95" s="5"/>
      <c r="K95" s="5"/>
      <c r="L95" s="12"/>
      <c r="M95" s="12"/>
      <c r="AF95" s="28"/>
    </row>
    <row r="96" spans="1:256" x14ac:dyDescent="0.25">
      <c r="B96" s="6"/>
      <c r="C96" s="6"/>
      <c r="D96" s="6"/>
      <c r="E96" s="6"/>
      <c r="F96" s="6"/>
      <c r="G96" s="6"/>
      <c r="H96" s="12"/>
      <c r="I96" s="12"/>
      <c r="J96" s="12"/>
      <c r="K96" s="12"/>
      <c r="L96" s="12"/>
      <c r="M96" s="12"/>
      <c r="AF96" s="28"/>
    </row>
    <row r="97" spans="1:32" x14ac:dyDescent="0.25">
      <c r="AF97" s="28"/>
    </row>
    <row r="98" spans="1:32" ht="22.5" x14ac:dyDescent="0.3">
      <c r="A98" s="89"/>
      <c r="AF98" s="28"/>
    </row>
    <row r="99" spans="1:32" x14ac:dyDescent="0.25">
      <c r="AF99" s="28"/>
    </row>
    <row r="100" spans="1:32" ht="18.75" x14ac:dyDescent="0.25">
      <c r="AF100" s="30"/>
    </row>
    <row r="101" spans="1:32" ht="18.75" x14ac:dyDescent="0.25">
      <c r="AF101" s="31"/>
    </row>
    <row r="102" spans="1:32" ht="18.75" x14ac:dyDescent="0.25">
      <c r="AF102" s="32"/>
    </row>
    <row r="103" spans="1:32" ht="18.75" x14ac:dyDescent="0.25">
      <c r="AF103" s="33"/>
    </row>
    <row r="104" spans="1:32" ht="18.75" x14ac:dyDescent="0.25">
      <c r="AF104" s="33"/>
    </row>
    <row r="105" spans="1:32" ht="18.75" x14ac:dyDescent="0.25">
      <c r="AF105" s="33"/>
    </row>
    <row r="106" spans="1:32" ht="18.75" x14ac:dyDescent="0.25">
      <c r="AF106" s="33"/>
    </row>
    <row r="107" spans="1:32" ht="18.75" x14ac:dyDescent="0.25">
      <c r="AF107" s="33"/>
    </row>
  </sheetData>
  <mergeCells count="24">
    <mergeCell ref="P4:Q4"/>
    <mergeCell ref="J4:K4"/>
    <mergeCell ref="N4:O4"/>
    <mergeCell ref="R4:S4"/>
    <mergeCell ref="X4:Y4"/>
    <mergeCell ref="T4:U4"/>
    <mergeCell ref="AF44:AF49"/>
    <mergeCell ref="AF20:AF24"/>
    <mergeCell ref="V4:W4"/>
    <mergeCell ref="AF40:AF42"/>
    <mergeCell ref="AB4:AC4"/>
    <mergeCell ref="AD4:AE4"/>
    <mergeCell ref="AF4:AF5"/>
    <mergeCell ref="Z4:AA4"/>
    <mergeCell ref="A2:O2"/>
    <mergeCell ref="A3:O3"/>
    <mergeCell ref="A4:A6"/>
    <mergeCell ref="B4:B6"/>
    <mergeCell ref="C4:C6"/>
    <mergeCell ref="D4:D6"/>
    <mergeCell ref="L4:M4"/>
    <mergeCell ref="E4:E6"/>
    <mergeCell ref="F4:G4"/>
    <mergeCell ref="H4:I4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Обухова Елена Амировна</dc:creator>
  <cp:lastModifiedBy>Серова Софья Андреевна</cp:lastModifiedBy>
  <cp:lastPrinted>2016-12-07T09:06:23Z</cp:lastPrinted>
  <dcterms:created xsi:type="dcterms:W3CDTF">2015-12-21T11:46:56Z</dcterms:created>
  <dcterms:modified xsi:type="dcterms:W3CDTF">2017-02-16T04:01:25Z</dcterms:modified>
</cp:coreProperties>
</file>